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  <sheet name="Ｉ" sheetId="9" r:id="rId9"/>
    <sheet name="Ｊ" sheetId="10" r:id="rId10"/>
  </sheets>
  <definedNames/>
  <calcPr fullCalcOnLoad="1"/>
</workbook>
</file>

<file path=xl/sharedStrings.xml><?xml version="1.0" encoding="utf-8"?>
<sst xmlns="http://schemas.openxmlformats.org/spreadsheetml/2006/main" count="721" uniqueCount="174">
  <si>
    <t>斐太Ｂ</t>
  </si>
  <si>
    <t>高山工業</t>
  </si>
  <si>
    <t>高山西</t>
  </si>
  <si>
    <t>吉城</t>
  </si>
  <si>
    <t>斐太Ａ</t>
  </si>
  <si>
    <t>多治見西</t>
  </si>
  <si>
    <t>土岐紅陵</t>
  </si>
  <si>
    <t>恵那</t>
  </si>
  <si>
    <t>多治見北B</t>
  </si>
  <si>
    <t>多治見</t>
  </si>
  <si>
    <t>大垣西</t>
  </si>
  <si>
    <t>大垣日大B</t>
  </si>
  <si>
    <t>池田</t>
  </si>
  <si>
    <t>大垣南</t>
  </si>
  <si>
    <t>大垣東</t>
  </si>
  <si>
    <t>不破</t>
  </si>
  <si>
    <t>大垣工業C</t>
  </si>
  <si>
    <t>揖斐</t>
  </si>
  <si>
    <t>各務原C</t>
  </si>
  <si>
    <t>羽島北</t>
  </si>
  <si>
    <t>各務原西A</t>
  </si>
  <si>
    <t>加納</t>
  </si>
  <si>
    <t>岐阜北</t>
  </si>
  <si>
    <t>県岐阜商業C</t>
  </si>
  <si>
    <t>麗澤瑞浪</t>
  </si>
  <si>
    <t>中京Ｃ</t>
  </si>
  <si>
    <t>中津</t>
  </si>
  <si>
    <t>土岐商Ｂ</t>
  </si>
  <si>
    <t>多治見北Ａ</t>
  </si>
  <si>
    <t>中津川工業Ｂ</t>
  </si>
  <si>
    <t>加茂農林</t>
  </si>
  <si>
    <t>関有知</t>
  </si>
  <si>
    <t>美濃加茂A</t>
  </si>
  <si>
    <t>郡上</t>
  </si>
  <si>
    <t>可児</t>
  </si>
  <si>
    <t>武義</t>
  </si>
  <si>
    <t>八百津</t>
  </si>
  <si>
    <t>可児工業</t>
  </si>
  <si>
    <t>美濃加茂B</t>
  </si>
  <si>
    <t>加茂</t>
  </si>
  <si>
    <t>関</t>
  </si>
  <si>
    <t>関商工C</t>
  </si>
  <si>
    <t>Ｇ３（A）リーグ　Ｕ－１８　２０２０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</si>
  <si>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</si>
  <si>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</si>
  <si>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</si>
  <si>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</si>
  <si>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</si>
  <si>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</si>
  <si>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</si>
  <si>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</si>
  <si>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飛騨高山</t>
  </si>
  <si>
    <t>×</t>
  </si>
  <si>
    <t>-</t>
  </si>
  <si>
    <t>○</t>
  </si>
  <si>
    <t>×</t>
  </si>
  <si>
    <t>【勝点】　　勝ち：３点　　引き分け：１点　　負け：０点</t>
  </si>
  <si>
    <t>　　　勝点が同じ場合には、下記の通りに順位決定をする。</t>
  </si>
  <si>
    <t>　　　　　（１）得失点差　　　（２）総得点数　　　（３）該当チーム同士の対戦結果　　　（４）抽選</t>
  </si>
  <si>
    <t>-</t>
  </si>
  <si>
    <t>×</t>
  </si>
  <si>
    <t>○</t>
  </si>
  <si>
    <t>Ｇ３（Ｈ）リーグ　Ｕ－１８　２０２０　戦績表</t>
  </si>
  <si>
    <t>×</t>
  </si>
  <si>
    <t>〇</t>
  </si>
  <si>
    <t>△</t>
  </si>
  <si>
    <t>△</t>
  </si>
  <si>
    <t>-</t>
  </si>
  <si>
    <t>〇</t>
  </si>
  <si>
    <t>-</t>
  </si>
  <si>
    <t>×</t>
  </si>
  <si>
    <t>※試合不成立…0-0引き分け</t>
  </si>
  <si>
    <t>　　（１）得失点差　（２）総得点数　（３）該当チーム同士の対戦結果　（４）フェアプレーポイント　（５）抽選</t>
  </si>
  <si>
    <t>〇</t>
  </si>
  <si>
    <t>Ｇ３（Ｃ）リーグ　Ｕ－１８　２０２０　戦績表</t>
  </si>
  <si>
    <t>×</t>
  </si>
  <si>
    <t>〇</t>
  </si>
  <si>
    <t>△</t>
  </si>
  <si>
    <t>-</t>
  </si>
  <si>
    <t>Ｇ３（J）リーグ　Ｕ－１８　２０２０　戦績表</t>
  </si>
  <si>
    <t>-</t>
  </si>
  <si>
    <t>-</t>
  </si>
  <si>
    <t>中津川工業A</t>
  </si>
  <si>
    <t>×</t>
  </si>
  <si>
    <t>△</t>
  </si>
  <si>
    <t>○</t>
  </si>
  <si>
    <t>-</t>
  </si>
  <si>
    <t>△</t>
  </si>
  <si>
    <t>○</t>
  </si>
  <si>
    <t>×</t>
  </si>
  <si>
    <t>-</t>
  </si>
  <si>
    <t>Ｇ３（G）リーグ　Ｕ－１８　２０２０　戦績表</t>
  </si>
  <si>
    <t>△</t>
  </si>
  <si>
    <t>×</t>
  </si>
  <si>
    <t>○</t>
  </si>
  <si>
    <t>-</t>
  </si>
  <si>
    <t>○</t>
  </si>
  <si>
    <t>△</t>
  </si>
  <si>
    <t>×</t>
  </si>
  <si>
    <t>-</t>
  </si>
  <si>
    <t>×</t>
  </si>
  <si>
    <t>○</t>
  </si>
  <si>
    <t>△</t>
  </si>
  <si>
    <t>-</t>
  </si>
  <si>
    <t>Ｇ３（Ｄ）リーグ　Ｕ－１８　２０２０　戦績表</t>
  </si>
  <si>
    <t>クラーク</t>
  </si>
  <si>
    <t>各務原西B</t>
  </si>
  <si>
    <t>羽島</t>
  </si>
  <si>
    <t>岐阜工業C</t>
  </si>
  <si>
    <t>岐阜清流</t>
  </si>
  <si>
    <t>Ｇ３（Ｉ）リーグ　Ｕ－１８　２０２０　戦績表</t>
  </si>
  <si>
    <t>△</t>
  </si>
  <si>
    <t>-</t>
  </si>
  <si>
    <t>×</t>
  </si>
  <si>
    <t>○</t>
  </si>
  <si>
    <t>×</t>
  </si>
  <si>
    <t>△</t>
  </si>
  <si>
    <t>×</t>
  </si>
  <si>
    <t>-</t>
  </si>
  <si>
    <t>○</t>
  </si>
  <si>
    <t>-</t>
  </si>
  <si>
    <t>大垣養老</t>
  </si>
  <si>
    <t>大垣工業B</t>
  </si>
  <si>
    <t>○</t>
  </si>
  <si>
    <t>○</t>
  </si>
  <si>
    <t>×</t>
  </si>
  <si>
    <t>-</t>
  </si>
  <si>
    <t>-</t>
  </si>
  <si>
    <t>×</t>
  </si>
  <si>
    <t>△</t>
  </si>
  <si>
    <t>-</t>
  </si>
  <si>
    <t>Ｇ３（Ｅ）リーグ　Ｕ－１８　２０２０　戦績表</t>
  </si>
  <si>
    <t>Ｇ３（Ｂ）リーグ　Ｕ－１８　２０２０　戦績表</t>
  </si>
  <si>
    <t>県岐阜商業B</t>
  </si>
  <si>
    <t>○</t>
  </si>
  <si>
    <t>×</t>
  </si>
  <si>
    <t>○</t>
  </si>
  <si>
    <t>○</t>
  </si>
  <si>
    <t>○</t>
  </si>
  <si>
    <t>-</t>
  </si>
  <si>
    <t>-</t>
  </si>
  <si>
    <t>-</t>
  </si>
  <si>
    <t>-</t>
  </si>
  <si>
    <t>富田</t>
  </si>
  <si>
    <t>×</t>
  </si>
  <si>
    <t>×</t>
  </si>
  <si>
    <t>△</t>
  </si>
  <si>
    <t>岐阜第一</t>
  </si>
  <si>
    <t>岐阜B</t>
  </si>
  <si>
    <t>-</t>
  </si>
  <si>
    <t>岐阜聖徳学園</t>
  </si>
  <si>
    <t>△</t>
  </si>
  <si>
    <t>-</t>
  </si>
  <si>
    <t>長良C</t>
  </si>
  <si>
    <t>○</t>
  </si>
  <si>
    <t>×</t>
  </si>
  <si>
    <t>○</t>
  </si>
  <si>
    <t>×</t>
  </si>
  <si>
    <t>○</t>
  </si>
  <si>
    <t>-</t>
  </si>
  <si>
    <t>-</t>
  </si>
  <si>
    <t>-</t>
  </si>
  <si>
    <t>○</t>
  </si>
  <si>
    <t>○</t>
  </si>
  <si>
    <t>-</t>
  </si>
  <si>
    <t>×</t>
  </si>
  <si>
    <t>△</t>
  </si>
  <si>
    <t>-</t>
  </si>
  <si>
    <t>○</t>
  </si>
  <si>
    <t>×</t>
  </si>
  <si>
    <t>○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</si>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</sst>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textRotation="255" shrinkToFit="1"/>
    </xf>
    <xf numFmtId="0" fontId="5" fillId="0" borderId="12" xfId="0" applyFont="1" applyBorder="1" applyAlignment="1">
      <alignment vertical="center" textRotation="255" shrinkToFit="1"/>
    </xf>
    <xf numFmtId="0" fontId="6" fillId="0" borderId="12" xfId="0" applyFont="1" applyBorder="1" applyAlignment="1">
      <alignment vertical="center" textRotation="255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33" borderId="21" xfId="0" applyFont="1" applyFill="1" applyBorder="1" applyAlignment="1">
      <alignment vertical="center" textRotation="255" shrinkToFi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5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AD3" sqref="AD3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>
      <c r="A3" s="5"/>
      <c r="B3" s="60" t="str">
        <f>A4</f>
        <v>飛騨高山</v>
      </c>
      <c r="C3" s="61"/>
      <c r="D3" s="62"/>
      <c r="E3" s="60" t="str">
        <f>A6</f>
        <v>高山工業</v>
      </c>
      <c r="F3" s="61"/>
      <c r="G3" s="62"/>
      <c r="H3" s="60" t="str">
        <f>A8</f>
        <v>斐太Ａ</v>
      </c>
      <c r="I3" s="61"/>
      <c r="J3" s="62"/>
      <c r="K3" s="60" t="str">
        <f>A10</f>
        <v>高山西</v>
      </c>
      <c r="L3" s="61"/>
      <c r="M3" s="62"/>
      <c r="N3" s="60" t="str">
        <f>A12</f>
        <v>吉城</v>
      </c>
      <c r="O3" s="61"/>
      <c r="P3" s="62"/>
      <c r="Q3" s="60" t="str">
        <f>A14</f>
        <v>斐太Ｂ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58" t="s">
        <v>51</v>
      </c>
      <c r="B4" s="41"/>
      <c r="C4" s="41"/>
      <c r="D4" s="41"/>
      <c r="E4" s="40" t="s">
        <v>52</v>
      </c>
      <c r="F4" s="38"/>
      <c r="G4" s="39"/>
      <c r="H4" s="40" t="s">
        <v>60</v>
      </c>
      <c r="I4" s="38"/>
      <c r="J4" s="39"/>
      <c r="K4" s="40" t="s">
        <v>52</v>
      </c>
      <c r="L4" s="38"/>
      <c r="M4" s="39"/>
      <c r="N4" s="40" t="s">
        <v>52</v>
      </c>
      <c r="O4" s="38"/>
      <c r="P4" s="39"/>
      <c r="Q4" s="40" t="s">
        <v>52</v>
      </c>
      <c r="R4" s="38"/>
      <c r="S4" s="39"/>
      <c r="T4" s="56">
        <f>(E5+H5+K5+N5+Q5)</f>
        <v>2</v>
      </c>
      <c r="U4" s="32">
        <f>(G5+J5+M5+P5+S5)</f>
        <v>22</v>
      </c>
      <c r="V4" s="32">
        <f>(T4-U4)</f>
        <v>-20</v>
      </c>
      <c r="W4" s="32">
        <f>COUNTIF(E4:S4,"○")</f>
        <v>0</v>
      </c>
      <c r="X4" s="32">
        <f>COUNTIF(E4:S4,"△")</f>
        <v>0</v>
      </c>
      <c r="Y4" s="32">
        <f>COUNTIF(E4:S4,"×")</f>
        <v>5</v>
      </c>
      <c r="Z4" s="54">
        <f>(3*W4+1*X4)</f>
        <v>0</v>
      </c>
      <c r="AA4" s="55">
        <v>6</v>
      </c>
    </row>
    <row r="5" spans="1:27" ht="24.75" customHeight="1">
      <c r="A5" s="44"/>
      <c r="B5" s="41"/>
      <c r="C5" s="41"/>
      <c r="D5" s="41"/>
      <c r="E5" s="9">
        <v>0</v>
      </c>
      <c r="F5" s="10" t="s">
        <v>53</v>
      </c>
      <c r="G5" s="11">
        <v>5</v>
      </c>
      <c r="H5" s="9">
        <v>0</v>
      </c>
      <c r="I5" s="10" t="s">
        <v>53</v>
      </c>
      <c r="J5" s="11">
        <v>4</v>
      </c>
      <c r="K5" s="9">
        <v>1</v>
      </c>
      <c r="L5" s="10" t="s">
        <v>53</v>
      </c>
      <c r="M5" s="11">
        <v>2</v>
      </c>
      <c r="N5" s="9">
        <v>0</v>
      </c>
      <c r="O5" s="10" t="s">
        <v>53</v>
      </c>
      <c r="P5" s="11">
        <v>9</v>
      </c>
      <c r="Q5" s="9">
        <v>1</v>
      </c>
      <c r="R5" s="10" t="s">
        <v>53</v>
      </c>
      <c r="S5" s="11">
        <v>2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1</v>
      </c>
      <c r="B6" s="50" t="s">
        <v>54</v>
      </c>
      <c r="C6" s="50"/>
      <c r="D6" s="51"/>
      <c r="E6" s="53"/>
      <c r="F6" s="53"/>
      <c r="G6" s="53"/>
      <c r="H6" s="52" t="s">
        <v>52</v>
      </c>
      <c r="I6" s="50"/>
      <c r="J6" s="51"/>
      <c r="K6" s="52" t="s">
        <v>52</v>
      </c>
      <c r="L6" s="50"/>
      <c r="M6" s="51"/>
      <c r="N6" s="52" t="s">
        <v>52</v>
      </c>
      <c r="O6" s="50"/>
      <c r="P6" s="51"/>
      <c r="Q6" s="52" t="s">
        <v>52</v>
      </c>
      <c r="R6" s="50"/>
      <c r="S6" s="51"/>
      <c r="T6" s="28">
        <f>(B7+H7+K7+N7+Q7)</f>
        <v>9</v>
      </c>
      <c r="U6" s="30">
        <f>(J7+D7+M7+P7+S7)</f>
        <v>16</v>
      </c>
      <c r="V6" s="30">
        <f>(T6-U6)</f>
        <v>-7</v>
      </c>
      <c r="W6" s="32">
        <f>COUNTIF(B6:S6,"○")</f>
        <v>1</v>
      </c>
      <c r="X6" s="32">
        <f>COUNTIF(B6:S6,"△")</f>
        <v>0</v>
      </c>
      <c r="Y6" s="32">
        <f>COUNTIF(B6:S6,"×")</f>
        <v>4</v>
      </c>
      <c r="Z6" s="23">
        <f>(3*W6+1*X6)</f>
        <v>3</v>
      </c>
      <c r="AA6" s="25">
        <v>5</v>
      </c>
    </row>
    <row r="7" spans="1:27" ht="24.75" customHeight="1">
      <c r="A7" s="44"/>
      <c r="B7" s="12">
        <v>5</v>
      </c>
      <c r="C7" s="12" t="s">
        <v>53</v>
      </c>
      <c r="D7" s="13">
        <v>0</v>
      </c>
      <c r="E7" s="48"/>
      <c r="F7" s="48"/>
      <c r="G7" s="48"/>
      <c r="H7" s="14">
        <v>0</v>
      </c>
      <c r="I7" s="12" t="s">
        <v>53</v>
      </c>
      <c r="J7" s="13">
        <v>7</v>
      </c>
      <c r="K7" s="14">
        <v>0</v>
      </c>
      <c r="L7" s="12" t="s">
        <v>53</v>
      </c>
      <c r="M7" s="13">
        <v>2</v>
      </c>
      <c r="N7" s="14">
        <v>3</v>
      </c>
      <c r="O7" s="12" t="s">
        <v>53</v>
      </c>
      <c r="P7" s="13">
        <v>4</v>
      </c>
      <c r="Q7" s="14">
        <v>1</v>
      </c>
      <c r="R7" s="12" t="s">
        <v>53</v>
      </c>
      <c r="S7" s="13">
        <v>3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4</v>
      </c>
      <c r="B8" s="38" t="s">
        <v>54</v>
      </c>
      <c r="C8" s="38"/>
      <c r="D8" s="39"/>
      <c r="E8" s="40" t="s">
        <v>61</v>
      </c>
      <c r="F8" s="38"/>
      <c r="G8" s="39"/>
      <c r="H8" s="41"/>
      <c r="I8" s="41"/>
      <c r="J8" s="41"/>
      <c r="K8" s="40" t="s">
        <v>54</v>
      </c>
      <c r="L8" s="38"/>
      <c r="M8" s="39"/>
      <c r="N8" s="40" t="s">
        <v>54</v>
      </c>
      <c r="O8" s="38"/>
      <c r="P8" s="39"/>
      <c r="Q8" s="40" t="s">
        <v>54</v>
      </c>
      <c r="R8" s="38"/>
      <c r="S8" s="39"/>
      <c r="T8" s="28">
        <f>(E9+B9+K9+N9+Q9)</f>
        <v>21</v>
      </c>
      <c r="U8" s="30">
        <f>(G9+D9+M9+P9+S9)</f>
        <v>3</v>
      </c>
      <c r="V8" s="30">
        <f>(T8-U8)</f>
        <v>18</v>
      </c>
      <c r="W8" s="32">
        <f>COUNTIF(B8:S8,"○")</f>
        <v>5</v>
      </c>
      <c r="X8" s="32">
        <f>COUNTIF(B8:S8,"△")</f>
        <v>0</v>
      </c>
      <c r="Y8" s="32">
        <f>COUNTIF(B8:S8,"×")</f>
        <v>0</v>
      </c>
      <c r="Z8" s="23">
        <f>(3*W8+1*X8)</f>
        <v>15</v>
      </c>
      <c r="AA8" s="25">
        <v>1</v>
      </c>
    </row>
    <row r="9" spans="1:27" ht="24.75" customHeight="1">
      <c r="A9" s="44"/>
      <c r="B9" s="10">
        <v>4</v>
      </c>
      <c r="C9" s="10" t="s">
        <v>53</v>
      </c>
      <c r="D9" s="11">
        <v>0</v>
      </c>
      <c r="E9" s="9">
        <v>7</v>
      </c>
      <c r="F9" s="10" t="s">
        <v>53</v>
      </c>
      <c r="G9" s="11">
        <v>0</v>
      </c>
      <c r="H9" s="41"/>
      <c r="I9" s="41"/>
      <c r="J9" s="41"/>
      <c r="K9" s="9">
        <v>2</v>
      </c>
      <c r="L9" s="10" t="s">
        <v>53</v>
      </c>
      <c r="M9" s="11">
        <v>1</v>
      </c>
      <c r="N9" s="9">
        <v>3</v>
      </c>
      <c r="O9" s="10" t="s">
        <v>53</v>
      </c>
      <c r="P9" s="11">
        <v>1</v>
      </c>
      <c r="Q9" s="9">
        <v>5</v>
      </c>
      <c r="R9" s="10" t="s">
        <v>53</v>
      </c>
      <c r="S9" s="11">
        <v>1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2</v>
      </c>
      <c r="B10" s="50" t="s">
        <v>54</v>
      </c>
      <c r="C10" s="50"/>
      <c r="D10" s="51"/>
      <c r="E10" s="52" t="s">
        <v>54</v>
      </c>
      <c r="F10" s="50"/>
      <c r="G10" s="51"/>
      <c r="H10" s="52" t="s">
        <v>52</v>
      </c>
      <c r="I10" s="50"/>
      <c r="J10" s="51"/>
      <c r="K10" s="53"/>
      <c r="L10" s="53"/>
      <c r="M10" s="53"/>
      <c r="N10" s="52" t="s">
        <v>54</v>
      </c>
      <c r="O10" s="50"/>
      <c r="P10" s="51"/>
      <c r="Q10" s="52" t="s">
        <v>54</v>
      </c>
      <c r="R10" s="50"/>
      <c r="S10" s="51"/>
      <c r="T10" s="28">
        <f>(E11+H11+B11+N11+Q11)</f>
        <v>11</v>
      </c>
      <c r="U10" s="30">
        <f>(G11+J11+D11+P11+S11)</f>
        <v>6</v>
      </c>
      <c r="V10" s="30">
        <f>(T10-U10)</f>
        <v>5</v>
      </c>
      <c r="W10" s="32">
        <f>COUNTIF(B10:S10,"○")</f>
        <v>4</v>
      </c>
      <c r="X10" s="32">
        <f>COUNTIF(B10:S10,"△")</f>
        <v>0</v>
      </c>
      <c r="Y10" s="32">
        <f>COUNTIF(B10:S10,"×")</f>
        <v>1</v>
      </c>
      <c r="Z10" s="23">
        <f>(3*W10+1*X10)</f>
        <v>12</v>
      </c>
      <c r="AA10" s="25">
        <v>2</v>
      </c>
    </row>
    <row r="11" spans="1:27" ht="24.75" customHeight="1">
      <c r="A11" s="44"/>
      <c r="B11" s="12">
        <v>2</v>
      </c>
      <c r="C11" s="12" t="s">
        <v>53</v>
      </c>
      <c r="D11" s="13">
        <v>1</v>
      </c>
      <c r="E11" s="14">
        <v>2</v>
      </c>
      <c r="F11" s="12" t="s">
        <v>53</v>
      </c>
      <c r="G11" s="13">
        <v>0</v>
      </c>
      <c r="H11" s="14">
        <v>1</v>
      </c>
      <c r="I11" s="12" t="s">
        <v>53</v>
      </c>
      <c r="J11" s="13">
        <v>2</v>
      </c>
      <c r="K11" s="48"/>
      <c r="L11" s="48"/>
      <c r="M11" s="48"/>
      <c r="N11" s="14">
        <v>3</v>
      </c>
      <c r="O11" s="12" t="s">
        <v>53</v>
      </c>
      <c r="P11" s="13">
        <v>1</v>
      </c>
      <c r="Q11" s="14">
        <v>3</v>
      </c>
      <c r="R11" s="12" t="s">
        <v>53</v>
      </c>
      <c r="S11" s="13">
        <v>2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3</v>
      </c>
      <c r="B12" s="38" t="s">
        <v>54</v>
      </c>
      <c r="C12" s="38"/>
      <c r="D12" s="39"/>
      <c r="E12" s="40" t="s">
        <v>54</v>
      </c>
      <c r="F12" s="38"/>
      <c r="G12" s="39"/>
      <c r="H12" s="40" t="s">
        <v>52</v>
      </c>
      <c r="I12" s="38"/>
      <c r="J12" s="39"/>
      <c r="K12" s="40" t="s">
        <v>52</v>
      </c>
      <c r="L12" s="38"/>
      <c r="M12" s="39"/>
      <c r="N12" s="45"/>
      <c r="O12" s="41"/>
      <c r="P12" s="46"/>
      <c r="Q12" s="40" t="s">
        <v>54</v>
      </c>
      <c r="R12" s="38"/>
      <c r="S12" s="39"/>
      <c r="T12" s="28">
        <f>(E13+H13+K13+B13+Q13)</f>
        <v>18</v>
      </c>
      <c r="U12" s="30">
        <f>(G13+J13+M13+D13+S13)</f>
        <v>9</v>
      </c>
      <c r="V12" s="30">
        <f>(T12-U12)</f>
        <v>9</v>
      </c>
      <c r="W12" s="32">
        <f>COUNTIF(B12:S12,"○")</f>
        <v>3</v>
      </c>
      <c r="X12" s="32">
        <f>COUNTIF(B12:S12,"△")</f>
        <v>0</v>
      </c>
      <c r="Y12" s="32">
        <f>COUNTIF(B12:S12,"×")</f>
        <v>2</v>
      </c>
      <c r="Z12" s="23">
        <f>(3*W12+1*X12)</f>
        <v>9</v>
      </c>
      <c r="AA12" s="25">
        <v>3</v>
      </c>
    </row>
    <row r="13" spans="1:27" ht="24.75" customHeight="1">
      <c r="A13" s="44"/>
      <c r="B13" s="12">
        <v>9</v>
      </c>
      <c r="C13" s="12" t="s">
        <v>59</v>
      </c>
      <c r="D13" s="13">
        <v>0</v>
      </c>
      <c r="E13" s="14">
        <v>4</v>
      </c>
      <c r="F13" s="12" t="s">
        <v>53</v>
      </c>
      <c r="G13" s="13">
        <v>3</v>
      </c>
      <c r="H13" s="14">
        <v>1</v>
      </c>
      <c r="I13" s="12" t="s">
        <v>53</v>
      </c>
      <c r="J13" s="13">
        <v>3</v>
      </c>
      <c r="K13" s="14">
        <v>1</v>
      </c>
      <c r="L13" s="12" t="s">
        <v>53</v>
      </c>
      <c r="M13" s="13">
        <v>3</v>
      </c>
      <c r="N13" s="47"/>
      <c r="O13" s="48"/>
      <c r="P13" s="49"/>
      <c r="Q13" s="14">
        <v>3</v>
      </c>
      <c r="R13" s="12" t="s">
        <v>53</v>
      </c>
      <c r="S13" s="13">
        <v>0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0</v>
      </c>
      <c r="B14" s="38" t="s">
        <v>54</v>
      </c>
      <c r="C14" s="38"/>
      <c r="D14" s="39"/>
      <c r="E14" s="40" t="s">
        <v>54</v>
      </c>
      <c r="F14" s="38"/>
      <c r="G14" s="39"/>
      <c r="H14" s="40" t="s">
        <v>52</v>
      </c>
      <c r="I14" s="38"/>
      <c r="J14" s="39"/>
      <c r="K14" s="40" t="s">
        <v>52</v>
      </c>
      <c r="L14" s="38"/>
      <c r="M14" s="39"/>
      <c r="N14" s="40" t="s">
        <v>55</v>
      </c>
      <c r="O14" s="38"/>
      <c r="P14" s="39"/>
      <c r="Q14" s="41"/>
      <c r="R14" s="41"/>
      <c r="S14" s="41"/>
      <c r="T14" s="28">
        <f>(E15+H15+K15+N15+B15)</f>
        <v>8</v>
      </c>
      <c r="U14" s="30">
        <f>(G15+J15+M15+P15+D15)</f>
        <v>13</v>
      </c>
      <c r="V14" s="30">
        <f>(T14-U14)</f>
        <v>-5</v>
      </c>
      <c r="W14" s="32">
        <f>COUNTIF(B14:S14,"○")</f>
        <v>2</v>
      </c>
      <c r="X14" s="32">
        <f>COUNTIF(B14:S14,"△")</f>
        <v>0</v>
      </c>
      <c r="Y14" s="32">
        <f>COUNTIF(B14:S14,"×")</f>
        <v>3</v>
      </c>
      <c r="Z14" s="23">
        <f>(3*W14+1*X14)</f>
        <v>6</v>
      </c>
      <c r="AA14" s="25">
        <v>4</v>
      </c>
    </row>
    <row r="15" spans="1:27" ht="24.75" customHeight="1" thickBot="1">
      <c r="A15" s="37"/>
      <c r="B15" s="15">
        <v>2</v>
      </c>
      <c r="C15" s="15" t="s">
        <v>53</v>
      </c>
      <c r="D15" s="16">
        <v>1</v>
      </c>
      <c r="E15" s="17">
        <v>3</v>
      </c>
      <c r="F15" s="15" t="s">
        <v>59</v>
      </c>
      <c r="G15" s="16">
        <v>1</v>
      </c>
      <c r="H15" s="17">
        <v>1</v>
      </c>
      <c r="I15" s="15" t="s">
        <v>53</v>
      </c>
      <c r="J15" s="16">
        <v>5</v>
      </c>
      <c r="K15" s="17">
        <v>2</v>
      </c>
      <c r="L15" s="15" t="s">
        <v>53</v>
      </c>
      <c r="M15" s="16">
        <v>3</v>
      </c>
      <c r="N15" s="17">
        <v>0</v>
      </c>
      <c r="O15" s="15" t="s">
        <v>53</v>
      </c>
      <c r="P15" s="16">
        <v>3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58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D6" sqref="AD6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tr">
        <f>A4</f>
        <v>多治見西</v>
      </c>
      <c r="C3" s="61"/>
      <c r="D3" s="62"/>
      <c r="E3" s="60" t="str">
        <f>A6</f>
        <v>中津川工業A</v>
      </c>
      <c r="F3" s="61"/>
      <c r="G3" s="62"/>
      <c r="H3" s="60" t="str">
        <f>A8</f>
        <v>土岐紅陵</v>
      </c>
      <c r="I3" s="61"/>
      <c r="J3" s="62"/>
      <c r="K3" s="60" t="str">
        <f>A10</f>
        <v>恵那</v>
      </c>
      <c r="L3" s="61"/>
      <c r="M3" s="62"/>
      <c r="N3" s="60" t="str">
        <f>A12</f>
        <v>多治見北B</v>
      </c>
      <c r="O3" s="61"/>
      <c r="P3" s="62"/>
      <c r="Q3" s="60" t="str">
        <f>A14</f>
        <v>多治見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58" t="s">
        <v>5</v>
      </c>
      <c r="B4" s="41"/>
      <c r="C4" s="41"/>
      <c r="D4" s="41"/>
      <c r="E4" s="40" t="s">
        <v>65</v>
      </c>
      <c r="F4" s="38"/>
      <c r="G4" s="39"/>
      <c r="H4" s="40" t="s">
        <v>54</v>
      </c>
      <c r="I4" s="38"/>
      <c r="J4" s="39"/>
      <c r="K4" s="40" t="s">
        <v>65</v>
      </c>
      <c r="L4" s="38"/>
      <c r="M4" s="39"/>
      <c r="N4" s="40" t="s">
        <v>65</v>
      </c>
      <c r="O4" s="38"/>
      <c r="P4" s="39"/>
      <c r="Q4" s="40" t="s">
        <v>52</v>
      </c>
      <c r="R4" s="38"/>
      <c r="S4" s="39"/>
      <c r="T4" s="56">
        <f>(E5+H5+K5+N5+Q5)</f>
        <v>6</v>
      </c>
      <c r="U4" s="32">
        <f>(G5+J5+M5+P5+S5)</f>
        <v>8</v>
      </c>
      <c r="V4" s="32">
        <f>(T4-U4)</f>
        <v>-2</v>
      </c>
      <c r="W4" s="32">
        <f>COUNTIF(E4:S4,"○")</f>
        <v>1</v>
      </c>
      <c r="X4" s="32">
        <f>COUNTIF(E4:S4,"△")</f>
        <v>3</v>
      </c>
      <c r="Y4" s="32">
        <f>COUNTIF(E4:S4,"×")</f>
        <v>1</v>
      </c>
      <c r="Z4" s="54">
        <f>(3*W4+1*X4)</f>
        <v>6</v>
      </c>
      <c r="AA4" s="55">
        <v>3</v>
      </c>
    </row>
    <row r="5" spans="1:27" ht="24.75" customHeight="1">
      <c r="A5" s="44"/>
      <c r="B5" s="41"/>
      <c r="C5" s="41"/>
      <c r="D5" s="41"/>
      <c r="E5" s="9">
        <v>1</v>
      </c>
      <c r="F5" s="10" t="s">
        <v>53</v>
      </c>
      <c r="G5" s="11">
        <v>1</v>
      </c>
      <c r="H5" s="9">
        <v>3</v>
      </c>
      <c r="I5" s="10" t="s">
        <v>80</v>
      </c>
      <c r="J5" s="11">
        <v>1</v>
      </c>
      <c r="K5" s="9">
        <v>1</v>
      </c>
      <c r="L5" s="10" t="s">
        <v>53</v>
      </c>
      <c r="M5" s="11">
        <v>1</v>
      </c>
      <c r="N5" s="9">
        <v>1</v>
      </c>
      <c r="O5" s="10" t="s">
        <v>81</v>
      </c>
      <c r="P5" s="11">
        <v>1</v>
      </c>
      <c r="Q5" s="9">
        <v>0</v>
      </c>
      <c r="R5" s="10" t="s">
        <v>53</v>
      </c>
      <c r="S5" s="11">
        <v>4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82</v>
      </c>
      <c r="B6" s="50" t="s">
        <v>65</v>
      </c>
      <c r="C6" s="50"/>
      <c r="D6" s="51"/>
      <c r="E6" s="53"/>
      <c r="F6" s="53"/>
      <c r="G6" s="53"/>
      <c r="H6" s="52" t="s">
        <v>54</v>
      </c>
      <c r="I6" s="50"/>
      <c r="J6" s="51"/>
      <c r="K6" s="52" t="s">
        <v>52</v>
      </c>
      <c r="L6" s="50"/>
      <c r="M6" s="51"/>
      <c r="N6" s="52" t="s">
        <v>54</v>
      </c>
      <c r="O6" s="50"/>
      <c r="P6" s="51"/>
      <c r="Q6" s="52" t="s">
        <v>54</v>
      </c>
      <c r="R6" s="50"/>
      <c r="S6" s="51"/>
      <c r="T6" s="28">
        <f>(B7+H7+K7+N7+Q7)</f>
        <v>10</v>
      </c>
      <c r="U6" s="30">
        <f>(J7+D7+M7+P7+S7)</f>
        <v>2</v>
      </c>
      <c r="V6" s="30">
        <f>(T6-U6)</f>
        <v>8</v>
      </c>
      <c r="W6" s="32">
        <f>COUNTIF(B6:S6,"○")</f>
        <v>3</v>
      </c>
      <c r="X6" s="32">
        <f>COUNTIF(B6:S6,"△")</f>
        <v>1</v>
      </c>
      <c r="Y6" s="32">
        <f>COUNTIF(B6:S6,"×")</f>
        <v>1</v>
      </c>
      <c r="Z6" s="23">
        <f>(3*W6+1*X6)</f>
        <v>10</v>
      </c>
      <c r="AA6" s="25">
        <v>2</v>
      </c>
    </row>
    <row r="7" spans="1:27" ht="24.75" customHeight="1">
      <c r="A7" s="44"/>
      <c r="B7" s="12">
        <v>1</v>
      </c>
      <c r="C7" s="12" t="s">
        <v>53</v>
      </c>
      <c r="D7" s="13">
        <v>1</v>
      </c>
      <c r="E7" s="48"/>
      <c r="F7" s="48"/>
      <c r="G7" s="48"/>
      <c r="H7" s="14">
        <v>4</v>
      </c>
      <c r="I7" s="12" t="s">
        <v>53</v>
      </c>
      <c r="J7" s="13">
        <v>0</v>
      </c>
      <c r="K7" s="14">
        <v>0</v>
      </c>
      <c r="L7" s="12" t="s">
        <v>53</v>
      </c>
      <c r="M7" s="13">
        <v>1</v>
      </c>
      <c r="N7" s="14">
        <v>3</v>
      </c>
      <c r="O7" s="12" t="s">
        <v>53</v>
      </c>
      <c r="P7" s="13">
        <v>0</v>
      </c>
      <c r="Q7" s="14">
        <v>2</v>
      </c>
      <c r="R7" s="12" t="s">
        <v>53</v>
      </c>
      <c r="S7" s="13">
        <v>0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6</v>
      </c>
      <c r="B8" s="38" t="s">
        <v>52</v>
      </c>
      <c r="C8" s="38"/>
      <c r="D8" s="39"/>
      <c r="E8" s="40" t="s">
        <v>52</v>
      </c>
      <c r="F8" s="38"/>
      <c r="G8" s="39"/>
      <c r="H8" s="41"/>
      <c r="I8" s="41"/>
      <c r="J8" s="41"/>
      <c r="K8" s="40" t="s">
        <v>52</v>
      </c>
      <c r="L8" s="38"/>
      <c r="M8" s="39"/>
      <c r="N8" s="40" t="s">
        <v>83</v>
      </c>
      <c r="O8" s="38"/>
      <c r="P8" s="39"/>
      <c r="Q8" s="40" t="s">
        <v>52</v>
      </c>
      <c r="R8" s="38"/>
      <c r="S8" s="39"/>
      <c r="T8" s="28">
        <f>(E9+B9+K9+N9+Q9)</f>
        <v>2</v>
      </c>
      <c r="U8" s="30">
        <f>(G9+D9+M9+P9+S9)</f>
        <v>20</v>
      </c>
      <c r="V8" s="30">
        <f>(T8-U8)</f>
        <v>-18</v>
      </c>
      <c r="W8" s="32">
        <f>COUNTIF(B8:S8,"○")</f>
        <v>0</v>
      </c>
      <c r="X8" s="32">
        <f>COUNTIF(B8:S8,"△")</f>
        <v>0</v>
      </c>
      <c r="Y8" s="32">
        <f>COUNTIF(B8:S8,"×")</f>
        <v>5</v>
      </c>
      <c r="Z8" s="23">
        <f>(3*W8+1*X8)</f>
        <v>0</v>
      </c>
      <c r="AA8" s="25">
        <v>6</v>
      </c>
    </row>
    <row r="9" spans="1:27" ht="24.75" customHeight="1">
      <c r="A9" s="44"/>
      <c r="B9" s="10">
        <v>1</v>
      </c>
      <c r="C9" s="10" t="s">
        <v>53</v>
      </c>
      <c r="D9" s="11">
        <v>3</v>
      </c>
      <c r="E9" s="9">
        <v>0</v>
      </c>
      <c r="F9" s="10" t="s">
        <v>53</v>
      </c>
      <c r="G9" s="11">
        <v>4</v>
      </c>
      <c r="H9" s="41"/>
      <c r="I9" s="41"/>
      <c r="J9" s="41"/>
      <c r="K9" s="9">
        <v>1</v>
      </c>
      <c r="L9" s="10" t="s">
        <v>53</v>
      </c>
      <c r="M9" s="11">
        <v>6</v>
      </c>
      <c r="N9" s="9">
        <v>0</v>
      </c>
      <c r="O9" s="10" t="s">
        <v>53</v>
      </c>
      <c r="P9" s="11">
        <v>4</v>
      </c>
      <c r="Q9" s="9">
        <v>0</v>
      </c>
      <c r="R9" s="10" t="s">
        <v>53</v>
      </c>
      <c r="S9" s="11">
        <v>3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7</v>
      </c>
      <c r="B10" s="50" t="s">
        <v>84</v>
      </c>
      <c r="C10" s="50"/>
      <c r="D10" s="51"/>
      <c r="E10" s="52" t="s">
        <v>85</v>
      </c>
      <c r="F10" s="50"/>
      <c r="G10" s="51"/>
      <c r="H10" s="52" t="s">
        <v>54</v>
      </c>
      <c r="I10" s="50"/>
      <c r="J10" s="51"/>
      <c r="K10" s="53"/>
      <c r="L10" s="53"/>
      <c r="M10" s="53"/>
      <c r="N10" s="52" t="s">
        <v>54</v>
      </c>
      <c r="O10" s="50"/>
      <c r="P10" s="51"/>
      <c r="Q10" s="52" t="s">
        <v>65</v>
      </c>
      <c r="R10" s="50"/>
      <c r="S10" s="51"/>
      <c r="T10" s="28">
        <f>(E11+H11+B11+N11+Q11)</f>
        <v>15</v>
      </c>
      <c r="U10" s="30">
        <f>(G11+J11+D11+P11+S11)</f>
        <v>4</v>
      </c>
      <c r="V10" s="30">
        <f>(T10-U10)</f>
        <v>11</v>
      </c>
      <c r="W10" s="32">
        <f>COUNTIF(B10:S10,"○")</f>
        <v>3</v>
      </c>
      <c r="X10" s="32">
        <f>COUNTIF(B10:S10,"△")</f>
        <v>2</v>
      </c>
      <c r="Y10" s="32">
        <f>COUNTIF(B10:S10,"×")</f>
        <v>0</v>
      </c>
      <c r="Z10" s="23">
        <f>(3*W10+1*X10)</f>
        <v>11</v>
      </c>
      <c r="AA10" s="25">
        <v>1</v>
      </c>
    </row>
    <row r="11" spans="1:27" ht="24.75" customHeight="1">
      <c r="A11" s="44"/>
      <c r="B11" s="12">
        <v>1</v>
      </c>
      <c r="C11" s="12" t="s">
        <v>53</v>
      </c>
      <c r="D11" s="13">
        <v>1</v>
      </c>
      <c r="E11" s="14">
        <v>1</v>
      </c>
      <c r="F11" s="12" t="s">
        <v>81</v>
      </c>
      <c r="G11" s="13">
        <v>0</v>
      </c>
      <c r="H11" s="14">
        <v>6</v>
      </c>
      <c r="I11" s="12" t="s">
        <v>53</v>
      </c>
      <c r="J11" s="13">
        <v>1</v>
      </c>
      <c r="K11" s="48"/>
      <c r="L11" s="48"/>
      <c r="M11" s="48"/>
      <c r="N11" s="14">
        <v>5</v>
      </c>
      <c r="O11" s="12" t="s">
        <v>86</v>
      </c>
      <c r="P11" s="13">
        <v>0</v>
      </c>
      <c r="Q11" s="14">
        <v>2</v>
      </c>
      <c r="R11" s="12" t="s">
        <v>86</v>
      </c>
      <c r="S11" s="13">
        <v>2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8</v>
      </c>
      <c r="B12" s="38" t="s">
        <v>87</v>
      </c>
      <c r="C12" s="38"/>
      <c r="D12" s="39"/>
      <c r="E12" s="40" t="s">
        <v>83</v>
      </c>
      <c r="F12" s="38"/>
      <c r="G12" s="39"/>
      <c r="H12" s="40" t="s">
        <v>54</v>
      </c>
      <c r="I12" s="38"/>
      <c r="J12" s="39"/>
      <c r="K12" s="40" t="s">
        <v>52</v>
      </c>
      <c r="L12" s="38"/>
      <c r="M12" s="39"/>
      <c r="N12" s="45"/>
      <c r="O12" s="41"/>
      <c r="P12" s="46"/>
      <c r="Q12" s="40" t="s">
        <v>65</v>
      </c>
      <c r="R12" s="38"/>
      <c r="S12" s="39"/>
      <c r="T12" s="28">
        <f>(E13+H13+K13+B13+Q13)</f>
        <v>5</v>
      </c>
      <c r="U12" s="30">
        <f>(G13+J13+M13+D13+S13)</f>
        <v>9</v>
      </c>
      <c r="V12" s="30">
        <f>(T12-U12)</f>
        <v>-4</v>
      </c>
      <c r="W12" s="32">
        <f>COUNTIF(B12:S12,"○")</f>
        <v>1</v>
      </c>
      <c r="X12" s="32">
        <f>COUNTIF(B12:S12,"△")</f>
        <v>2</v>
      </c>
      <c r="Y12" s="32">
        <f>COUNTIF(B12:S12,"×")</f>
        <v>2</v>
      </c>
      <c r="Z12" s="23">
        <f>(3*W12+1*X12)</f>
        <v>5</v>
      </c>
      <c r="AA12" s="25">
        <v>5</v>
      </c>
    </row>
    <row r="13" spans="1:27" ht="24.75" customHeight="1">
      <c r="A13" s="44"/>
      <c r="B13" s="12">
        <v>1</v>
      </c>
      <c r="C13" s="12" t="s">
        <v>86</v>
      </c>
      <c r="D13" s="13">
        <v>1</v>
      </c>
      <c r="E13" s="14">
        <v>0</v>
      </c>
      <c r="F13" s="12" t="s">
        <v>86</v>
      </c>
      <c r="G13" s="13">
        <v>3</v>
      </c>
      <c r="H13" s="14">
        <v>4</v>
      </c>
      <c r="I13" s="12" t="s">
        <v>53</v>
      </c>
      <c r="J13" s="13">
        <v>0</v>
      </c>
      <c r="K13" s="14">
        <v>0</v>
      </c>
      <c r="L13" s="12" t="s">
        <v>53</v>
      </c>
      <c r="M13" s="13">
        <v>5</v>
      </c>
      <c r="N13" s="47"/>
      <c r="O13" s="48"/>
      <c r="P13" s="49"/>
      <c r="Q13" s="14">
        <v>0</v>
      </c>
      <c r="R13" s="12" t="s">
        <v>86</v>
      </c>
      <c r="S13" s="13">
        <v>0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9</v>
      </c>
      <c r="B14" s="38" t="s">
        <v>88</v>
      </c>
      <c r="C14" s="38"/>
      <c r="D14" s="39"/>
      <c r="E14" s="40" t="s">
        <v>89</v>
      </c>
      <c r="F14" s="38"/>
      <c r="G14" s="39"/>
      <c r="H14" s="40" t="s">
        <v>64</v>
      </c>
      <c r="I14" s="38"/>
      <c r="J14" s="39"/>
      <c r="K14" s="40" t="s">
        <v>65</v>
      </c>
      <c r="L14" s="38"/>
      <c r="M14" s="39"/>
      <c r="N14" s="40" t="s">
        <v>65</v>
      </c>
      <c r="O14" s="38"/>
      <c r="P14" s="39"/>
      <c r="Q14" s="41"/>
      <c r="R14" s="41"/>
      <c r="S14" s="41"/>
      <c r="T14" s="28">
        <f>(E15+H15+K15+N15+B15)</f>
        <v>9</v>
      </c>
      <c r="U14" s="30">
        <f>(G15+J15+M15+P15+D15)</f>
        <v>4</v>
      </c>
      <c r="V14" s="30">
        <f>(T14-U14)</f>
        <v>5</v>
      </c>
      <c r="W14" s="32">
        <f>COUNTIF(B14:S14,"○")</f>
        <v>1</v>
      </c>
      <c r="X14" s="32">
        <f>COUNTIF(B14:S14,"△")</f>
        <v>2</v>
      </c>
      <c r="Y14" s="32">
        <f>COUNTIF(B14:S14,"×")</f>
        <v>1</v>
      </c>
      <c r="Z14" s="23">
        <f>(3*W14+1*X14)</f>
        <v>5</v>
      </c>
      <c r="AA14" s="25">
        <v>4</v>
      </c>
    </row>
    <row r="15" spans="1:27" ht="24.75" customHeight="1" thickBot="1">
      <c r="A15" s="37"/>
      <c r="B15" s="15">
        <v>4</v>
      </c>
      <c r="C15" s="15" t="s">
        <v>90</v>
      </c>
      <c r="D15" s="16">
        <v>0</v>
      </c>
      <c r="E15" s="17">
        <v>0</v>
      </c>
      <c r="F15" s="15" t="s">
        <v>90</v>
      </c>
      <c r="G15" s="16">
        <v>2</v>
      </c>
      <c r="H15" s="17">
        <v>3</v>
      </c>
      <c r="I15" s="15" t="s">
        <v>81</v>
      </c>
      <c r="J15" s="16">
        <v>0</v>
      </c>
      <c r="K15" s="17">
        <v>2</v>
      </c>
      <c r="L15" s="15" t="s">
        <v>81</v>
      </c>
      <c r="M15" s="16">
        <v>2</v>
      </c>
      <c r="N15" s="17">
        <v>0</v>
      </c>
      <c r="O15" s="15" t="s">
        <v>90</v>
      </c>
      <c r="P15" s="16">
        <v>0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Q12:S12"/>
    <mergeCell ref="T12:T13"/>
    <mergeCell ref="U12:U13"/>
    <mergeCell ref="V12:V13"/>
    <mergeCell ref="W12:W13"/>
    <mergeCell ref="X12:X13"/>
    <mergeCell ref="A12:A13"/>
    <mergeCell ref="B12:D12"/>
    <mergeCell ref="E12:G12"/>
    <mergeCell ref="H12:J12"/>
    <mergeCell ref="K12:M12"/>
    <mergeCell ref="N12:P13"/>
    <mergeCell ref="V10:V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B24" sqref="AB24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132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tr">
        <f>A4</f>
        <v>県岐阜商業B</v>
      </c>
      <c r="C3" s="61"/>
      <c r="D3" s="62"/>
      <c r="E3" s="60" t="str">
        <f>A6</f>
        <v>富田</v>
      </c>
      <c r="F3" s="61"/>
      <c r="G3" s="62"/>
      <c r="H3" s="60" t="str">
        <f>A8</f>
        <v>岐阜第一</v>
      </c>
      <c r="I3" s="61"/>
      <c r="J3" s="62"/>
      <c r="K3" s="60" t="str">
        <f>A10</f>
        <v>岐阜B</v>
      </c>
      <c r="L3" s="61"/>
      <c r="M3" s="62"/>
      <c r="N3" s="60" t="str">
        <f>A12</f>
        <v>岐阜聖徳学園</v>
      </c>
      <c r="O3" s="61"/>
      <c r="P3" s="62"/>
      <c r="Q3" s="60" t="str">
        <f>A14</f>
        <v>長良C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58" t="s">
        <v>133</v>
      </c>
      <c r="B4" s="41"/>
      <c r="C4" s="41"/>
      <c r="D4" s="41"/>
      <c r="E4" s="40" t="s">
        <v>134</v>
      </c>
      <c r="F4" s="38"/>
      <c r="G4" s="39"/>
      <c r="H4" s="40" t="s">
        <v>135</v>
      </c>
      <c r="I4" s="38"/>
      <c r="J4" s="39"/>
      <c r="K4" s="40" t="s">
        <v>136</v>
      </c>
      <c r="L4" s="38"/>
      <c r="M4" s="39"/>
      <c r="N4" s="40" t="s">
        <v>137</v>
      </c>
      <c r="O4" s="38"/>
      <c r="P4" s="39"/>
      <c r="Q4" s="40" t="s">
        <v>138</v>
      </c>
      <c r="R4" s="38"/>
      <c r="S4" s="39"/>
      <c r="T4" s="56">
        <f>(E5+H5+K5+N5+Q5)</f>
        <v>11</v>
      </c>
      <c r="U4" s="32">
        <f>(G5+J5+M5+P5+S5)</f>
        <v>7</v>
      </c>
      <c r="V4" s="32">
        <f>(T4-U4)</f>
        <v>4</v>
      </c>
      <c r="W4" s="32">
        <f>COUNTIF(E4:S4,"○")</f>
        <v>4</v>
      </c>
      <c r="X4" s="32">
        <f>COUNTIF(E4:S4,"△")</f>
        <v>0</v>
      </c>
      <c r="Y4" s="32">
        <f>COUNTIF(E4:S4,"×")</f>
        <v>1</v>
      </c>
      <c r="Z4" s="54">
        <f>(3*W4+1*X4)</f>
        <v>12</v>
      </c>
      <c r="AA4" s="55">
        <v>1</v>
      </c>
    </row>
    <row r="5" spans="1:27" ht="24.75" customHeight="1">
      <c r="A5" s="44"/>
      <c r="B5" s="41"/>
      <c r="C5" s="41"/>
      <c r="D5" s="41"/>
      <c r="E5" s="9">
        <v>3</v>
      </c>
      <c r="F5" s="10" t="s">
        <v>139</v>
      </c>
      <c r="G5" s="11">
        <v>2</v>
      </c>
      <c r="H5" s="9">
        <v>4</v>
      </c>
      <c r="I5" s="10" t="s">
        <v>140</v>
      </c>
      <c r="J5" s="11">
        <v>5</v>
      </c>
      <c r="K5" s="9">
        <v>2</v>
      </c>
      <c r="L5" s="10" t="s">
        <v>141</v>
      </c>
      <c r="M5" s="11">
        <v>0</v>
      </c>
      <c r="N5" s="9">
        <v>1</v>
      </c>
      <c r="O5" s="10" t="s">
        <v>142</v>
      </c>
      <c r="P5" s="11">
        <v>0</v>
      </c>
      <c r="Q5" s="9">
        <v>1</v>
      </c>
      <c r="R5" s="10" t="s">
        <v>142</v>
      </c>
      <c r="S5" s="11">
        <v>0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143</v>
      </c>
      <c r="B6" s="50" t="s">
        <v>144</v>
      </c>
      <c r="C6" s="50"/>
      <c r="D6" s="51"/>
      <c r="E6" s="53"/>
      <c r="F6" s="53"/>
      <c r="G6" s="53"/>
      <c r="H6" s="52" t="s">
        <v>138</v>
      </c>
      <c r="I6" s="50"/>
      <c r="J6" s="51"/>
      <c r="K6" s="52" t="s">
        <v>145</v>
      </c>
      <c r="L6" s="50"/>
      <c r="M6" s="51"/>
      <c r="N6" s="52" t="s">
        <v>146</v>
      </c>
      <c r="O6" s="50"/>
      <c r="P6" s="51"/>
      <c r="Q6" s="52" t="s">
        <v>144</v>
      </c>
      <c r="R6" s="50"/>
      <c r="S6" s="51"/>
      <c r="T6" s="28">
        <f>(B7+H7+K7+N7+Q7)</f>
        <v>6</v>
      </c>
      <c r="U6" s="30">
        <f>(J7+D7+M7+P7+S7)</f>
        <v>7</v>
      </c>
      <c r="V6" s="30">
        <f>(T6-U6)</f>
        <v>-1</v>
      </c>
      <c r="W6" s="32">
        <f>COUNTIF(B6:S6,"○")</f>
        <v>1</v>
      </c>
      <c r="X6" s="32">
        <f>COUNTIF(B6:S6,"△")</f>
        <v>1</v>
      </c>
      <c r="Y6" s="32">
        <f>COUNTIF(B6:S6,"×")</f>
        <v>3</v>
      </c>
      <c r="Z6" s="23">
        <f>(3*W6+1*X6)</f>
        <v>4</v>
      </c>
      <c r="AA6" s="25">
        <v>6</v>
      </c>
    </row>
    <row r="7" spans="1:27" ht="24.75" customHeight="1">
      <c r="A7" s="44"/>
      <c r="B7" s="12">
        <v>2</v>
      </c>
      <c r="C7" s="12" t="s">
        <v>142</v>
      </c>
      <c r="D7" s="13">
        <v>3</v>
      </c>
      <c r="E7" s="48"/>
      <c r="F7" s="48"/>
      <c r="G7" s="48"/>
      <c r="H7" s="14">
        <v>3</v>
      </c>
      <c r="I7" s="12" t="s">
        <v>142</v>
      </c>
      <c r="J7" s="13">
        <v>1</v>
      </c>
      <c r="K7" s="14">
        <v>0</v>
      </c>
      <c r="L7" s="12" t="s">
        <v>140</v>
      </c>
      <c r="M7" s="13">
        <v>1</v>
      </c>
      <c r="N7" s="14">
        <v>1</v>
      </c>
      <c r="O7" s="12" t="s">
        <v>142</v>
      </c>
      <c r="P7" s="13">
        <v>1</v>
      </c>
      <c r="Q7" s="14">
        <v>0</v>
      </c>
      <c r="R7" s="12" t="s">
        <v>140</v>
      </c>
      <c r="S7" s="13">
        <v>1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147</v>
      </c>
      <c r="B8" s="38" t="s">
        <v>134</v>
      </c>
      <c r="C8" s="38"/>
      <c r="D8" s="39"/>
      <c r="E8" s="40" t="s">
        <v>145</v>
      </c>
      <c r="F8" s="38"/>
      <c r="G8" s="39"/>
      <c r="H8" s="41"/>
      <c r="I8" s="41"/>
      <c r="J8" s="41"/>
      <c r="K8" s="40" t="s">
        <v>138</v>
      </c>
      <c r="L8" s="38"/>
      <c r="M8" s="39"/>
      <c r="N8" s="40" t="s">
        <v>135</v>
      </c>
      <c r="O8" s="38"/>
      <c r="P8" s="39"/>
      <c r="Q8" s="40" t="s">
        <v>134</v>
      </c>
      <c r="R8" s="38"/>
      <c r="S8" s="39"/>
      <c r="T8" s="28">
        <f>(E9+B9+K9+N9+Q9)</f>
        <v>16</v>
      </c>
      <c r="U8" s="30">
        <f>(G9+D9+M9+P9+S9)</f>
        <v>12</v>
      </c>
      <c r="V8" s="30">
        <f>(T8-U8)</f>
        <v>4</v>
      </c>
      <c r="W8" s="32">
        <f>COUNTIF(B8:S8,"○")</f>
        <v>3</v>
      </c>
      <c r="X8" s="32">
        <f>COUNTIF(B8:S8,"△")</f>
        <v>0</v>
      </c>
      <c r="Y8" s="32">
        <f>COUNTIF(B8:S8,"×")</f>
        <v>2</v>
      </c>
      <c r="Z8" s="23">
        <f>(3*W8+1*X8)</f>
        <v>9</v>
      </c>
      <c r="AA8" s="25">
        <v>2</v>
      </c>
    </row>
    <row r="9" spans="1:27" ht="24.75" customHeight="1">
      <c r="A9" s="44"/>
      <c r="B9" s="10">
        <v>5</v>
      </c>
      <c r="C9" s="10" t="s">
        <v>142</v>
      </c>
      <c r="D9" s="11">
        <v>4</v>
      </c>
      <c r="E9" s="9">
        <v>1</v>
      </c>
      <c r="F9" s="10" t="s">
        <v>139</v>
      </c>
      <c r="G9" s="11">
        <v>3</v>
      </c>
      <c r="H9" s="41"/>
      <c r="I9" s="41"/>
      <c r="J9" s="41"/>
      <c r="K9" s="9">
        <v>4</v>
      </c>
      <c r="L9" s="10" t="s">
        <v>140</v>
      </c>
      <c r="M9" s="11">
        <v>0</v>
      </c>
      <c r="N9" s="9">
        <v>2</v>
      </c>
      <c r="O9" s="10" t="s">
        <v>142</v>
      </c>
      <c r="P9" s="11">
        <v>3</v>
      </c>
      <c r="Q9" s="9">
        <v>4</v>
      </c>
      <c r="R9" s="10" t="s">
        <v>142</v>
      </c>
      <c r="S9" s="11">
        <v>2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148</v>
      </c>
      <c r="B10" s="50" t="s">
        <v>144</v>
      </c>
      <c r="C10" s="50"/>
      <c r="D10" s="51"/>
      <c r="E10" s="52" t="s">
        <v>134</v>
      </c>
      <c r="F10" s="50"/>
      <c r="G10" s="51"/>
      <c r="H10" s="52" t="s">
        <v>144</v>
      </c>
      <c r="I10" s="50"/>
      <c r="J10" s="51"/>
      <c r="K10" s="53"/>
      <c r="L10" s="53"/>
      <c r="M10" s="53"/>
      <c r="N10" s="52" t="s">
        <v>134</v>
      </c>
      <c r="O10" s="50"/>
      <c r="P10" s="51"/>
      <c r="Q10" s="52" t="s">
        <v>144</v>
      </c>
      <c r="R10" s="50"/>
      <c r="S10" s="51"/>
      <c r="T10" s="28">
        <f>(E11+H11+B11+N11+Q11)</f>
        <v>5</v>
      </c>
      <c r="U10" s="30">
        <f>(G11+J11+D11+P11+S11)</f>
        <v>12</v>
      </c>
      <c r="V10" s="30">
        <f>(T10-U10)</f>
        <v>-7</v>
      </c>
      <c r="W10" s="32">
        <f>COUNTIF(B10:S10,"○")</f>
        <v>2</v>
      </c>
      <c r="X10" s="32">
        <f>COUNTIF(B10:S10,"△")</f>
        <v>0</v>
      </c>
      <c r="Y10" s="32">
        <f>COUNTIF(B10:S10,"×")</f>
        <v>3</v>
      </c>
      <c r="Z10" s="23">
        <f>(3*W10+1*X10)</f>
        <v>6</v>
      </c>
      <c r="AA10" s="25">
        <v>5</v>
      </c>
    </row>
    <row r="11" spans="1:27" ht="24.75" customHeight="1">
      <c r="A11" s="44"/>
      <c r="B11" s="12">
        <v>0</v>
      </c>
      <c r="C11" s="12" t="s">
        <v>142</v>
      </c>
      <c r="D11" s="13">
        <v>2</v>
      </c>
      <c r="E11" s="14">
        <v>1</v>
      </c>
      <c r="F11" s="12" t="s">
        <v>142</v>
      </c>
      <c r="G11" s="13">
        <v>0</v>
      </c>
      <c r="H11" s="14">
        <v>0</v>
      </c>
      <c r="I11" s="12" t="s">
        <v>142</v>
      </c>
      <c r="J11" s="13">
        <v>4</v>
      </c>
      <c r="K11" s="48"/>
      <c r="L11" s="48"/>
      <c r="M11" s="48"/>
      <c r="N11" s="14">
        <v>4</v>
      </c>
      <c r="O11" s="12" t="s">
        <v>142</v>
      </c>
      <c r="P11" s="13">
        <v>3</v>
      </c>
      <c r="Q11" s="14">
        <v>0</v>
      </c>
      <c r="R11" s="12" t="s">
        <v>149</v>
      </c>
      <c r="S11" s="13">
        <v>3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150</v>
      </c>
      <c r="B12" s="38" t="s">
        <v>144</v>
      </c>
      <c r="C12" s="38"/>
      <c r="D12" s="39"/>
      <c r="E12" s="40" t="s">
        <v>151</v>
      </c>
      <c r="F12" s="38"/>
      <c r="G12" s="39"/>
      <c r="H12" s="40" t="s">
        <v>136</v>
      </c>
      <c r="I12" s="38"/>
      <c r="J12" s="39"/>
      <c r="K12" s="40" t="s">
        <v>144</v>
      </c>
      <c r="L12" s="38"/>
      <c r="M12" s="39"/>
      <c r="N12" s="45"/>
      <c r="O12" s="41"/>
      <c r="P12" s="46"/>
      <c r="Q12" s="40" t="s">
        <v>134</v>
      </c>
      <c r="R12" s="38"/>
      <c r="S12" s="39"/>
      <c r="T12" s="28">
        <f>(E13+H13+K13+B13+Q13)</f>
        <v>9</v>
      </c>
      <c r="U12" s="30">
        <f>(G13+J13+M13+D13+S13)</f>
        <v>8</v>
      </c>
      <c r="V12" s="30">
        <f>(T12-U12)</f>
        <v>1</v>
      </c>
      <c r="W12" s="32">
        <f>COUNTIF(B12:S12,"○")</f>
        <v>2</v>
      </c>
      <c r="X12" s="32">
        <f>COUNTIF(B12:S12,"△")</f>
        <v>1</v>
      </c>
      <c r="Y12" s="32">
        <f>COUNTIF(B12:S12,"×")</f>
        <v>2</v>
      </c>
      <c r="Z12" s="23">
        <f>(3*W12+1*X12)</f>
        <v>7</v>
      </c>
      <c r="AA12" s="25">
        <v>3</v>
      </c>
    </row>
    <row r="13" spans="1:27" ht="24.75" customHeight="1">
      <c r="A13" s="44"/>
      <c r="B13" s="12">
        <v>0</v>
      </c>
      <c r="C13" s="12" t="s">
        <v>140</v>
      </c>
      <c r="D13" s="13">
        <v>1</v>
      </c>
      <c r="E13" s="14">
        <v>1</v>
      </c>
      <c r="F13" s="12" t="s">
        <v>142</v>
      </c>
      <c r="G13" s="13">
        <v>1</v>
      </c>
      <c r="H13" s="14">
        <v>3</v>
      </c>
      <c r="I13" s="12" t="s">
        <v>139</v>
      </c>
      <c r="J13" s="13">
        <v>2</v>
      </c>
      <c r="K13" s="14">
        <v>3</v>
      </c>
      <c r="L13" s="12" t="s">
        <v>142</v>
      </c>
      <c r="M13" s="13">
        <v>4</v>
      </c>
      <c r="N13" s="47"/>
      <c r="O13" s="48"/>
      <c r="P13" s="49"/>
      <c r="Q13" s="14">
        <v>2</v>
      </c>
      <c r="R13" s="12" t="s">
        <v>152</v>
      </c>
      <c r="S13" s="13">
        <v>0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153</v>
      </c>
      <c r="B14" s="38" t="s">
        <v>144</v>
      </c>
      <c r="C14" s="38"/>
      <c r="D14" s="39"/>
      <c r="E14" s="40" t="s">
        <v>134</v>
      </c>
      <c r="F14" s="38"/>
      <c r="G14" s="39"/>
      <c r="H14" s="40" t="s">
        <v>135</v>
      </c>
      <c r="I14" s="38"/>
      <c r="J14" s="39"/>
      <c r="K14" s="40" t="s">
        <v>154</v>
      </c>
      <c r="L14" s="38"/>
      <c r="M14" s="39"/>
      <c r="N14" s="40" t="s">
        <v>135</v>
      </c>
      <c r="O14" s="38"/>
      <c r="P14" s="39"/>
      <c r="Q14" s="41"/>
      <c r="R14" s="41"/>
      <c r="S14" s="41"/>
      <c r="T14" s="28">
        <f>(E15+H15+K15+N15+B15)</f>
        <v>6</v>
      </c>
      <c r="U14" s="30">
        <f>(G15+J15+M15+P15+D15)</f>
        <v>7</v>
      </c>
      <c r="V14" s="30">
        <f>(T14-U14)</f>
        <v>-1</v>
      </c>
      <c r="W14" s="32">
        <f>COUNTIF(B14:S14,"○")</f>
        <v>2</v>
      </c>
      <c r="X14" s="32">
        <f>COUNTIF(B14:S14,"△")</f>
        <v>0</v>
      </c>
      <c r="Y14" s="32">
        <f>COUNTIF(B14:S14,"×")</f>
        <v>3</v>
      </c>
      <c r="Z14" s="23">
        <f>(3*W14+1*X14)</f>
        <v>6</v>
      </c>
      <c r="AA14" s="25">
        <v>4</v>
      </c>
    </row>
    <row r="15" spans="1:27" ht="24.75" customHeight="1" thickBot="1">
      <c r="A15" s="37"/>
      <c r="B15" s="15">
        <v>0</v>
      </c>
      <c r="C15" s="15" t="s">
        <v>142</v>
      </c>
      <c r="D15" s="16">
        <v>1</v>
      </c>
      <c r="E15" s="17">
        <v>1</v>
      </c>
      <c r="F15" s="15" t="s">
        <v>149</v>
      </c>
      <c r="G15" s="16">
        <v>0</v>
      </c>
      <c r="H15" s="17">
        <v>2</v>
      </c>
      <c r="I15" s="15" t="s">
        <v>140</v>
      </c>
      <c r="J15" s="16">
        <v>4</v>
      </c>
      <c r="K15" s="17">
        <v>3</v>
      </c>
      <c r="L15" s="15" t="s">
        <v>152</v>
      </c>
      <c r="M15" s="16">
        <v>0</v>
      </c>
      <c r="N15" s="17">
        <v>0</v>
      </c>
      <c r="O15" s="15" t="s">
        <v>142</v>
      </c>
      <c r="P15" s="16">
        <v>2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D4" sqref="AD4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">
        <v>18</v>
      </c>
      <c r="C3" s="61"/>
      <c r="D3" s="62"/>
      <c r="E3" s="60" t="s">
        <v>19</v>
      </c>
      <c r="F3" s="61"/>
      <c r="G3" s="62"/>
      <c r="H3" s="60" t="s">
        <v>20</v>
      </c>
      <c r="I3" s="61"/>
      <c r="J3" s="62"/>
      <c r="K3" s="60" t="s">
        <v>21</v>
      </c>
      <c r="L3" s="61"/>
      <c r="M3" s="62"/>
      <c r="N3" s="60" t="s">
        <v>22</v>
      </c>
      <c r="O3" s="61"/>
      <c r="P3" s="62"/>
      <c r="Q3" s="60" t="s">
        <v>23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36" t="s">
        <v>18</v>
      </c>
      <c r="B4" s="67"/>
      <c r="C4" s="53"/>
      <c r="D4" s="68"/>
      <c r="E4" s="40" t="s">
        <v>76</v>
      </c>
      <c r="F4" s="38"/>
      <c r="G4" s="39"/>
      <c r="H4" s="40" t="s">
        <v>76</v>
      </c>
      <c r="I4" s="38"/>
      <c r="J4" s="39"/>
      <c r="K4" s="40" t="s">
        <v>76</v>
      </c>
      <c r="L4" s="38"/>
      <c r="M4" s="39"/>
      <c r="N4" s="40" t="s">
        <v>77</v>
      </c>
      <c r="O4" s="38"/>
      <c r="P4" s="39"/>
      <c r="Q4" s="40" t="s">
        <v>76</v>
      </c>
      <c r="R4" s="38"/>
      <c r="S4" s="39"/>
      <c r="T4" s="56">
        <f>(E5+H5+K5+N5+Q5)</f>
        <v>9</v>
      </c>
      <c r="U4" s="32">
        <f>(G5+J5+M5+P5+S5)</f>
        <v>4</v>
      </c>
      <c r="V4" s="32">
        <f>(T4-U4)</f>
        <v>5</v>
      </c>
      <c r="W4" s="32">
        <v>4</v>
      </c>
      <c r="X4" s="32">
        <v>1</v>
      </c>
      <c r="Y4" s="32">
        <f>COUNTIF(E4:S4,"×")</f>
        <v>0</v>
      </c>
      <c r="Z4" s="54">
        <f>(3*W4+1*X4)</f>
        <v>13</v>
      </c>
      <c r="AA4" s="66">
        <v>1</v>
      </c>
    </row>
    <row r="5" spans="1:27" ht="24.75" customHeight="1">
      <c r="A5" s="44"/>
      <c r="B5" s="47"/>
      <c r="C5" s="48"/>
      <c r="D5" s="49"/>
      <c r="E5" s="9">
        <v>1</v>
      </c>
      <c r="F5" s="10" t="s">
        <v>53</v>
      </c>
      <c r="G5" s="11">
        <v>0</v>
      </c>
      <c r="H5" s="9">
        <v>2</v>
      </c>
      <c r="I5" s="10" t="s">
        <v>78</v>
      </c>
      <c r="J5" s="11">
        <v>1</v>
      </c>
      <c r="K5" s="9">
        <v>2</v>
      </c>
      <c r="L5" s="10" t="s">
        <v>78</v>
      </c>
      <c r="M5" s="11">
        <v>0</v>
      </c>
      <c r="N5" s="9">
        <v>3</v>
      </c>
      <c r="O5" s="10" t="s">
        <v>78</v>
      </c>
      <c r="P5" s="11">
        <v>3</v>
      </c>
      <c r="Q5" s="9">
        <v>1</v>
      </c>
      <c r="R5" s="10" t="s">
        <v>78</v>
      </c>
      <c r="S5" s="11">
        <v>0</v>
      </c>
      <c r="T5" s="57"/>
      <c r="U5" s="33"/>
      <c r="V5" s="33"/>
      <c r="W5" s="33"/>
      <c r="X5" s="33"/>
      <c r="Y5" s="33"/>
      <c r="Z5" s="34"/>
      <c r="AA5" s="65"/>
    </row>
    <row r="6" spans="1:27" ht="24.75" customHeight="1">
      <c r="A6" s="36" t="s">
        <v>19</v>
      </c>
      <c r="B6" s="52" t="s">
        <v>75</v>
      </c>
      <c r="C6" s="50"/>
      <c r="D6" s="51"/>
      <c r="E6" s="53"/>
      <c r="F6" s="53"/>
      <c r="G6" s="53"/>
      <c r="H6" s="52" t="s">
        <v>52</v>
      </c>
      <c r="I6" s="50"/>
      <c r="J6" s="51"/>
      <c r="K6" s="52" t="s">
        <v>75</v>
      </c>
      <c r="L6" s="50"/>
      <c r="M6" s="51"/>
      <c r="N6" s="52" t="s">
        <v>65</v>
      </c>
      <c r="O6" s="50"/>
      <c r="P6" s="51"/>
      <c r="Q6" s="52" t="s">
        <v>75</v>
      </c>
      <c r="R6" s="50"/>
      <c r="S6" s="51"/>
      <c r="T6" s="28">
        <f>(B7+H7+K7+N7+Q7)</f>
        <v>3</v>
      </c>
      <c r="U6" s="30">
        <f>(J7+D7+M7+P7+S7)</f>
        <v>15</v>
      </c>
      <c r="V6" s="30">
        <f>(T6-U6)</f>
        <v>-12</v>
      </c>
      <c r="W6" s="32">
        <f>COUNTIF(B6:S6,"○")</f>
        <v>0</v>
      </c>
      <c r="X6" s="32">
        <v>1</v>
      </c>
      <c r="Y6" s="32">
        <v>4</v>
      </c>
      <c r="Z6" s="23">
        <f>(3*W6+1*X6)</f>
        <v>1</v>
      </c>
      <c r="AA6" s="63">
        <v>6</v>
      </c>
    </row>
    <row r="7" spans="1:27" ht="24.75" customHeight="1">
      <c r="A7" s="44"/>
      <c r="B7" s="12">
        <v>0</v>
      </c>
      <c r="C7" s="12" t="s">
        <v>78</v>
      </c>
      <c r="D7" s="13">
        <v>1</v>
      </c>
      <c r="E7" s="48"/>
      <c r="F7" s="48"/>
      <c r="G7" s="48"/>
      <c r="H7" s="14">
        <v>0</v>
      </c>
      <c r="I7" s="12" t="s">
        <v>78</v>
      </c>
      <c r="J7" s="13">
        <v>2</v>
      </c>
      <c r="K7" s="14">
        <v>0</v>
      </c>
      <c r="L7" s="12" t="s">
        <v>53</v>
      </c>
      <c r="M7" s="13">
        <v>8</v>
      </c>
      <c r="N7" s="14">
        <v>2</v>
      </c>
      <c r="O7" s="12" t="s">
        <v>78</v>
      </c>
      <c r="P7" s="13">
        <v>2</v>
      </c>
      <c r="Q7" s="14">
        <v>1</v>
      </c>
      <c r="R7" s="12" t="s">
        <v>78</v>
      </c>
      <c r="S7" s="13">
        <v>2</v>
      </c>
      <c r="T7" s="43"/>
      <c r="U7" s="33"/>
      <c r="V7" s="33"/>
      <c r="W7" s="33"/>
      <c r="X7" s="33"/>
      <c r="Y7" s="33"/>
      <c r="Z7" s="34"/>
      <c r="AA7" s="65"/>
    </row>
    <row r="8" spans="1:27" ht="24.75" customHeight="1">
      <c r="A8" s="36" t="s">
        <v>20</v>
      </c>
      <c r="B8" s="52" t="s">
        <v>52</v>
      </c>
      <c r="C8" s="50"/>
      <c r="D8" s="51"/>
      <c r="E8" s="40" t="s">
        <v>76</v>
      </c>
      <c r="F8" s="38"/>
      <c r="G8" s="39"/>
      <c r="H8" s="41"/>
      <c r="I8" s="41"/>
      <c r="J8" s="41"/>
      <c r="K8" s="40" t="s">
        <v>75</v>
      </c>
      <c r="L8" s="38"/>
      <c r="M8" s="39"/>
      <c r="N8" s="40" t="s">
        <v>52</v>
      </c>
      <c r="O8" s="38"/>
      <c r="P8" s="39"/>
      <c r="Q8" s="40" t="s">
        <v>65</v>
      </c>
      <c r="R8" s="38"/>
      <c r="S8" s="39"/>
      <c r="T8" s="28">
        <f>(E9+B9+K9+N9+Q9)</f>
        <v>6</v>
      </c>
      <c r="U8" s="30">
        <f>(G9+D9+M9+P9+S9)</f>
        <v>12</v>
      </c>
      <c r="V8" s="30">
        <f>(T8-U8)</f>
        <v>-6</v>
      </c>
      <c r="W8" s="32">
        <v>1</v>
      </c>
      <c r="X8" s="32">
        <v>1</v>
      </c>
      <c r="Y8" s="32">
        <v>3</v>
      </c>
      <c r="Z8" s="23">
        <f>(3*W8+1*X8)</f>
        <v>4</v>
      </c>
      <c r="AA8" s="63">
        <v>5</v>
      </c>
    </row>
    <row r="9" spans="1:27" ht="24.75" customHeight="1">
      <c r="A9" s="44"/>
      <c r="B9" s="10">
        <v>1</v>
      </c>
      <c r="C9" s="10" t="s">
        <v>53</v>
      </c>
      <c r="D9" s="11">
        <v>2</v>
      </c>
      <c r="E9" s="9">
        <v>2</v>
      </c>
      <c r="F9" s="10" t="s">
        <v>53</v>
      </c>
      <c r="G9" s="11">
        <v>0</v>
      </c>
      <c r="H9" s="41"/>
      <c r="I9" s="41"/>
      <c r="J9" s="41"/>
      <c r="K9" s="9">
        <v>1</v>
      </c>
      <c r="L9" s="10" t="s">
        <v>78</v>
      </c>
      <c r="M9" s="11">
        <v>3</v>
      </c>
      <c r="N9" s="9">
        <v>0</v>
      </c>
      <c r="O9" s="10" t="s">
        <v>78</v>
      </c>
      <c r="P9" s="11">
        <v>5</v>
      </c>
      <c r="Q9" s="9">
        <v>2</v>
      </c>
      <c r="R9" s="10" t="s">
        <v>78</v>
      </c>
      <c r="S9" s="11">
        <v>2</v>
      </c>
      <c r="T9" s="43"/>
      <c r="U9" s="33"/>
      <c r="V9" s="33"/>
      <c r="W9" s="33"/>
      <c r="X9" s="33"/>
      <c r="Y9" s="33"/>
      <c r="Z9" s="34"/>
      <c r="AA9" s="65"/>
    </row>
    <row r="10" spans="1:27" ht="24.75" customHeight="1">
      <c r="A10" s="36" t="s">
        <v>21</v>
      </c>
      <c r="B10" s="50" t="s">
        <v>75</v>
      </c>
      <c r="C10" s="50"/>
      <c r="D10" s="51"/>
      <c r="E10" s="52" t="s">
        <v>76</v>
      </c>
      <c r="F10" s="50"/>
      <c r="G10" s="51"/>
      <c r="H10" s="52" t="s">
        <v>76</v>
      </c>
      <c r="I10" s="50"/>
      <c r="J10" s="51"/>
      <c r="K10" s="53"/>
      <c r="L10" s="53"/>
      <c r="M10" s="53"/>
      <c r="N10" s="52" t="s">
        <v>77</v>
      </c>
      <c r="O10" s="50"/>
      <c r="P10" s="51"/>
      <c r="Q10" s="52" t="s">
        <v>76</v>
      </c>
      <c r="R10" s="50"/>
      <c r="S10" s="51"/>
      <c r="T10" s="28">
        <f>(E11+H11+B11+N11+Q11)</f>
        <v>18</v>
      </c>
      <c r="U10" s="30">
        <f>(G11+J11+D11+P11+S11)</f>
        <v>4</v>
      </c>
      <c r="V10" s="30">
        <f>(T10-U10)</f>
        <v>14</v>
      </c>
      <c r="W10" s="32">
        <v>3</v>
      </c>
      <c r="X10" s="32">
        <v>1</v>
      </c>
      <c r="Y10" s="32">
        <v>1</v>
      </c>
      <c r="Z10" s="23">
        <f>(3*W10+1*X10)</f>
        <v>10</v>
      </c>
      <c r="AA10" s="63">
        <v>2</v>
      </c>
    </row>
    <row r="11" spans="1:27" ht="24.75" customHeight="1">
      <c r="A11" s="44"/>
      <c r="B11" s="12">
        <v>0</v>
      </c>
      <c r="C11" s="12" t="s">
        <v>78</v>
      </c>
      <c r="D11" s="13">
        <v>2</v>
      </c>
      <c r="E11" s="14">
        <v>8</v>
      </c>
      <c r="F11" s="12" t="s">
        <v>78</v>
      </c>
      <c r="G11" s="13">
        <v>0</v>
      </c>
      <c r="H11" s="14">
        <v>3</v>
      </c>
      <c r="I11" s="12" t="s">
        <v>78</v>
      </c>
      <c r="J11" s="13">
        <v>1</v>
      </c>
      <c r="K11" s="48"/>
      <c r="L11" s="48"/>
      <c r="M11" s="48"/>
      <c r="N11" s="14">
        <v>1</v>
      </c>
      <c r="O11" s="12" t="s">
        <v>78</v>
      </c>
      <c r="P11" s="13">
        <v>1</v>
      </c>
      <c r="Q11" s="14">
        <v>6</v>
      </c>
      <c r="R11" s="12" t="s">
        <v>78</v>
      </c>
      <c r="S11" s="13">
        <v>0</v>
      </c>
      <c r="T11" s="43"/>
      <c r="U11" s="33"/>
      <c r="V11" s="33"/>
      <c r="W11" s="33"/>
      <c r="X11" s="33"/>
      <c r="Y11" s="33"/>
      <c r="Z11" s="34"/>
      <c r="AA11" s="65"/>
    </row>
    <row r="12" spans="1:27" ht="24.75" customHeight="1">
      <c r="A12" s="36" t="s">
        <v>22</v>
      </c>
      <c r="B12" s="38" t="s">
        <v>77</v>
      </c>
      <c r="C12" s="38"/>
      <c r="D12" s="39"/>
      <c r="E12" s="40" t="s">
        <v>77</v>
      </c>
      <c r="F12" s="38"/>
      <c r="G12" s="39"/>
      <c r="H12" s="40" t="s">
        <v>76</v>
      </c>
      <c r="I12" s="38"/>
      <c r="J12" s="39"/>
      <c r="K12" s="40" t="s">
        <v>77</v>
      </c>
      <c r="L12" s="38"/>
      <c r="M12" s="39"/>
      <c r="N12" s="45"/>
      <c r="O12" s="41"/>
      <c r="P12" s="46"/>
      <c r="Q12" s="40" t="s">
        <v>77</v>
      </c>
      <c r="R12" s="38"/>
      <c r="S12" s="39"/>
      <c r="T12" s="28">
        <f>(E13+H13+K13+B13+Q13)</f>
        <v>12</v>
      </c>
      <c r="U12" s="30">
        <f>(G13+J13+M13+D13+S13)</f>
        <v>7</v>
      </c>
      <c r="V12" s="30">
        <f>(T12-U12)</f>
        <v>5</v>
      </c>
      <c r="W12" s="32">
        <v>1</v>
      </c>
      <c r="X12" s="32">
        <v>4</v>
      </c>
      <c r="Y12" s="32">
        <f>COUNTIF(B12:S12,"×")</f>
        <v>0</v>
      </c>
      <c r="Z12" s="23">
        <f>(3*W12+1*X12)</f>
        <v>7</v>
      </c>
      <c r="AA12" s="63">
        <v>3</v>
      </c>
    </row>
    <row r="13" spans="1:27" ht="24.75" customHeight="1">
      <c r="A13" s="44"/>
      <c r="B13" s="12">
        <v>3</v>
      </c>
      <c r="C13" s="12" t="s">
        <v>78</v>
      </c>
      <c r="D13" s="13">
        <v>3</v>
      </c>
      <c r="E13" s="14">
        <v>2</v>
      </c>
      <c r="F13" s="12" t="s">
        <v>78</v>
      </c>
      <c r="G13" s="13">
        <v>2</v>
      </c>
      <c r="H13" s="14">
        <v>5</v>
      </c>
      <c r="I13" s="12" t="s">
        <v>78</v>
      </c>
      <c r="J13" s="13">
        <v>0</v>
      </c>
      <c r="K13" s="14">
        <v>1</v>
      </c>
      <c r="L13" s="12" t="s">
        <v>78</v>
      </c>
      <c r="M13" s="13">
        <v>1</v>
      </c>
      <c r="N13" s="47"/>
      <c r="O13" s="48"/>
      <c r="P13" s="49"/>
      <c r="Q13" s="14">
        <v>1</v>
      </c>
      <c r="R13" s="12" t="s">
        <v>78</v>
      </c>
      <c r="S13" s="13">
        <v>1</v>
      </c>
      <c r="T13" s="43"/>
      <c r="U13" s="33"/>
      <c r="V13" s="33"/>
      <c r="W13" s="33"/>
      <c r="X13" s="33"/>
      <c r="Y13" s="33"/>
      <c r="Z13" s="34"/>
      <c r="AA13" s="65"/>
    </row>
    <row r="14" spans="1:27" ht="24.75" customHeight="1">
      <c r="A14" s="36" t="s">
        <v>23</v>
      </c>
      <c r="B14" s="38" t="s">
        <v>75</v>
      </c>
      <c r="C14" s="38"/>
      <c r="D14" s="39"/>
      <c r="E14" s="40" t="s">
        <v>76</v>
      </c>
      <c r="F14" s="38"/>
      <c r="G14" s="39"/>
      <c r="H14" s="40" t="s">
        <v>77</v>
      </c>
      <c r="I14" s="38"/>
      <c r="J14" s="39"/>
      <c r="K14" s="40" t="s">
        <v>75</v>
      </c>
      <c r="L14" s="38"/>
      <c r="M14" s="39"/>
      <c r="N14" s="40" t="s">
        <v>77</v>
      </c>
      <c r="O14" s="38"/>
      <c r="P14" s="39"/>
      <c r="Q14" s="41"/>
      <c r="R14" s="41"/>
      <c r="S14" s="41"/>
      <c r="T14" s="28">
        <f>(E15+H15+K15+N15+B15)</f>
        <v>5</v>
      </c>
      <c r="U14" s="30">
        <f>(G15+J15+M15+P15+D15)</f>
        <v>11</v>
      </c>
      <c r="V14" s="30">
        <f>(T14-U14)</f>
        <v>-6</v>
      </c>
      <c r="W14" s="32">
        <v>1</v>
      </c>
      <c r="X14" s="32">
        <v>2</v>
      </c>
      <c r="Y14" s="32">
        <v>2</v>
      </c>
      <c r="Z14" s="23">
        <f>(3*W14+1*X14)</f>
        <v>5</v>
      </c>
      <c r="AA14" s="63">
        <v>4</v>
      </c>
    </row>
    <row r="15" spans="1:27" ht="24.75" customHeight="1" thickBot="1">
      <c r="A15" s="37"/>
      <c r="B15" s="15">
        <v>0</v>
      </c>
      <c r="C15" s="15" t="s">
        <v>78</v>
      </c>
      <c r="D15" s="16">
        <v>1</v>
      </c>
      <c r="E15" s="17">
        <v>2</v>
      </c>
      <c r="F15" s="15" t="s">
        <v>78</v>
      </c>
      <c r="G15" s="16">
        <v>1</v>
      </c>
      <c r="H15" s="17">
        <v>2</v>
      </c>
      <c r="I15" s="15" t="s">
        <v>78</v>
      </c>
      <c r="J15" s="16">
        <v>2</v>
      </c>
      <c r="K15" s="17">
        <v>0</v>
      </c>
      <c r="L15" s="15" t="s">
        <v>78</v>
      </c>
      <c r="M15" s="16">
        <v>6</v>
      </c>
      <c r="N15" s="17">
        <v>1</v>
      </c>
      <c r="O15" s="15" t="s">
        <v>78</v>
      </c>
      <c r="P15" s="16">
        <v>1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64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A8" sqref="AA8"/>
    </sheetView>
  </sheetViews>
  <sheetFormatPr defaultColWidth="9.00390625" defaultRowHeight="13.5"/>
  <cols>
    <col min="1" max="1" width="13.875" style="2" customWidth="1"/>
    <col min="2" max="3" width="3.625" style="2" customWidth="1"/>
    <col min="4" max="16" width="3.625" style="1" customWidth="1"/>
    <col min="17" max="22" width="4.625" style="1" customWidth="1"/>
    <col min="23" max="24" width="9.00390625" style="1" customWidth="1"/>
    <col min="25" max="25" width="4.625" style="1" customWidth="1"/>
    <col min="26" max="16384" width="9.00390625" style="1" customWidth="1"/>
  </cols>
  <sheetData>
    <row r="1" spans="1:24" ht="32.25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ht="58.5">
      <c r="A3" s="5"/>
      <c r="B3" s="60" t="str">
        <f>A4</f>
        <v>クラーク</v>
      </c>
      <c r="C3" s="61"/>
      <c r="D3" s="62"/>
      <c r="E3" s="60" t="str">
        <f>A6</f>
        <v>各務原西B</v>
      </c>
      <c r="F3" s="61"/>
      <c r="G3" s="62"/>
      <c r="H3" s="60" t="str">
        <f>A8</f>
        <v>羽島</v>
      </c>
      <c r="I3" s="61"/>
      <c r="J3" s="62"/>
      <c r="K3" s="60" t="str">
        <f>A10</f>
        <v>岐阜工業C</v>
      </c>
      <c r="L3" s="61"/>
      <c r="M3" s="62"/>
      <c r="N3" s="60" t="str">
        <f>A12</f>
        <v>岐阜清流</v>
      </c>
      <c r="O3" s="61"/>
      <c r="P3" s="62"/>
      <c r="Q3" s="6" t="s">
        <v>43</v>
      </c>
      <c r="R3" s="7" t="s">
        <v>44</v>
      </c>
      <c r="S3" s="7" t="s">
        <v>45</v>
      </c>
      <c r="T3" s="7" t="s">
        <v>46</v>
      </c>
      <c r="U3" s="7" t="s">
        <v>47</v>
      </c>
      <c r="V3" s="7" t="s">
        <v>48</v>
      </c>
      <c r="W3" s="8" t="s">
        <v>49</v>
      </c>
      <c r="X3" s="21" t="s">
        <v>50</v>
      </c>
    </row>
    <row r="4" spans="1:24" ht="24.75" customHeight="1">
      <c r="A4" s="69" t="s">
        <v>105</v>
      </c>
      <c r="B4" s="41"/>
      <c r="C4" s="41"/>
      <c r="D4" s="41"/>
      <c r="E4" s="40" t="s">
        <v>52</v>
      </c>
      <c r="F4" s="70"/>
      <c r="G4" s="39"/>
      <c r="H4" s="40" t="s">
        <v>52</v>
      </c>
      <c r="I4" s="70"/>
      <c r="J4" s="39"/>
      <c r="K4" s="40" t="s">
        <v>52</v>
      </c>
      <c r="L4" s="70"/>
      <c r="M4" s="39"/>
      <c r="N4" s="52" t="s">
        <v>54</v>
      </c>
      <c r="O4" s="52"/>
      <c r="P4" s="71"/>
      <c r="Q4" s="56">
        <f>(E5+H5+K5+N5)</f>
        <v>3</v>
      </c>
      <c r="R4" s="32">
        <f>(G5+J5+M5+P5)</f>
        <v>20</v>
      </c>
      <c r="S4" s="32">
        <f>(Q4-R4)</f>
        <v>-17</v>
      </c>
      <c r="T4" s="32">
        <f>COUNTIF(E4:P4,"○")</f>
        <v>1</v>
      </c>
      <c r="U4" s="32">
        <f>COUNTIF(E4:P4,"△")</f>
        <v>0</v>
      </c>
      <c r="V4" s="32">
        <f>COUNTIF(E4:P4,"×")</f>
        <v>3</v>
      </c>
      <c r="W4" s="54">
        <f>(3*T4+1*U4)</f>
        <v>3</v>
      </c>
      <c r="X4" s="55">
        <v>4</v>
      </c>
    </row>
    <row r="5" spans="1:24" ht="24.75" customHeight="1">
      <c r="A5" s="44"/>
      <c r="B5" s="41"/>
      <c r="C5" s="41"/>
      <c r="D5" s="41"/>
      <c r="E5" s="9">
        <v>0</v>
      </c>
      <c r="F5" s="22" t="s">
        <v>53</v>
      </c>
      <c r="G5" s="11">
        <v>2</v>
      </c>
      <c r="H5" s="9">
        <v>1</v>
      </c>
      <c r="I5" s="22" t="s">
        <v>53</v>
      </c>
      <c r="J5" s="11">
        <v>7</v>
      </c>
      <c r="K5" s="9">
        <v>0</v>
      </c>
      <c r="L5" s="22" t="s">
        <v>53</v>
      </c>
      <c r="M5" s="11">
        <v>11</v>
      </c>
      <c r="N5" s="9">
        <v>2</v>
      </c>
      <c r="O5" s="22" t="s">
        <v>53</v>
      </c>
      <c r="P5" s="11">
        <v>0</v>
      </c>
      <c r="Q5" s="57"/>
      <c r="R5" s="33"/>
      <c r="S5" s="33"/>
      <c r="T5" s="33"/>
      <c r="U5" s="33"/>
      <c r="V5" s="33"/>
      <c r="W5" s="34"/>
      <c r="X5" s="35"/>
    </row>
    <row r="6" spans="1:24" ht="24.75" customHeight="1">
      <c r="A6" s="36" t="s">
        <v>106</v>
      </c>
      <c r="B6" s="50" t="s">
        <v>54</v>
      </c>
      <c r="C6" s="50"/>
      <c r="D6" s="51"/>
      <c r="E6" s="53"/>
      <c r="F6" s="53"/>
      <c r="G6" s="53"/>
      <c r="H6" s="52"/>
      <c r="I6" s="50"/>
      <c r="J6" s="51"/>
      <c r="K6" s="52"/>
      <c r="L6" s="50"/>
      <c r="M6" s="51"/>
      <c r="N6" s="52"/>
      <c r="O6" s="50"/>
      <c r="P6" s="51"/>
      <c r="Q6" s="72">
        <f>(B7+H7+K7+N7)</f>
        <v>9</v>
      </c>
      <c r="R6" s="30">
        <f>(J7+D7+M7+P7)</f>
        <v>5</v>
      </c>
      <c r="S6" s="30">
        <f>(Q6-R6)</f>
        <v>4</v>
      </c>
      <c r="T6" s="32">
        <f>COUNTIF(B6:P6,"○")</f>
        <v>1</v>
      </c>
      <c r="U6" s="32">
        <f>COUNTIF(B6:P6,"△")</f>
        <v>0</v>
      </c>
      <c r="V6" s="32">
        <f>COUNTIF(B6:P6,"×")</f>
        <v>0</v>
      </c>
      <c r="W6" s="23">
        <f>(3*T6+1*U6)</f>
        <v>3</v>
      </c>
      <c r="X6" s="25">
        <v>3</v>
      </c>
    </row>
    <row r="7" spans="1:24" ht="24.75" customHeight="1">
      <c r="A7" s="44"/>
      <c r="B7" s="12">
        <v>2</v>
      </c>
      <c r="C7" s="12" t="s">
        <v>53</v>
      </c>
      <c r="D7" s="13">
        <v>0</v>
      </c>
      <c r="E7" s="48"/>
      <c r="F7" s="48"/>
      <c r="G7" s="48"/>
      <c r="H7" s="14">
        <v>0</v>
      </c>
      <c r="I7" s="12" t="s">
        <v>53</v>
      </c>
      <c r="J7" s="13">
        <v>1</v>
      </c>
      <c r="K7" s="14">
        <v>0</v>
      </c>
      <c r="L7" s="12" t="s">
        <v>53</v>
      </c>
      <c r="M7" s="13">
        <v>4</v>
      </c>
      <c r="N7" s="14">
        <v>7</v>
      </c>
      <c r="O7" s="12" t="s">
        <v>53</v>
      </c>
      <c r="P7" s="13">
        <v>0</v>
      </c>
      <c r="Q7" s="57"/>
      <c r="R7" s="33"/>
      <c r="S7" s="33"/>
      <c r="T7" s="33"/>
      <c r="U7" s="33"/>
      <c r="V7" s="33"/>
      <c r="W7" s="34"/>
      <c r="X7" s="35"/>
    </row>
    <row r="8" spans="1:24" ht="24.75" customHeight="1">
      <c r="A8" s="36" t="s">
        <v>107</v>
      </c>
      <c r="B8" s="70" t="s">
        <v>54</v>
      </c>
      <c r="C8" s="70"/>
      <c r="D8" s="39"/>
      <c r="E8" s="40" t="s">
        <v>54</v>
      </c>
      <c r="F8" s="70"/>
      <c r="G8" s="39"/>
      <c r="H8" s="41"/>
      <c r="I8" s="41"/>
      <c r="J8" s="41"/>
      <c r="K8" s="40" t="s">
        <v>52</v>
      </c>
      <c r="L8" s="70"/>
      <c r="M8" s="39"/>
      <c r="N8" s="52" t="s">
        <v>54</v>
      </c>
      <c r="O8" s="50"/>
      <c r="P8" s="51"/>
      <c r="Q8" s="72">
        <f>(E9+B9+K9+N9)</f>
        <v>18</v>
      </c>
      <c r="R8" s="30">
        <f>(G9+D9+M9+P9)</f>
        <v>4</v>
      </c>
      <c r="S8" s="30">
        <f>(Q8-R8)</f>
        <v>14</v>
      </c>
      <c r="T8" s="32">
        <f>COUNTIF(B8:P8,"○")</f>
        <v>3</v>
      </c>
      <c r="U8" s="32">
        <f>COUNTIF(B8:P8,"△")</f>
        <v>0</v>
      </c>
      <c r="V8" s="32">
        <f>COUNTIF(B8:P8,"×")</f>
        <v>1</v>
      </c>
      <c r="W8" s="23">
        <f>(3*T8+1*U8)</f>
        <v>9</v>
      </c>
      <c r="X8" s="25">
        <v>2</v>
      </c>
    </row>
    <row r="9" spans="1:24" ht="24.75" customHeight="1">
      <c r="A9" s="44"/>
      <c r="B9" s="22">
        <v>7</v>
      </c>
      <c r="C9" s="22" t="s">
        <v>53</v>
      </c>
      <c r="D9" s="11">
        <v>1</v>
      </c>
      <c r="E9" s="9">
        <v>1</v>
      </c>
      <c r="F9" s="22" t="s">
        <v>53</v>
      </c>
      <c r="G9" s="11">
        <v>0</v>
      </c>
      <c r="H9" s="41"/>
      <c r="I9" s="41"/>
      <c r="J9" s="41"/>
      <c r="K9" s="9">
        <v>1</v>
      </c>
      <c r="L9" s="22" t="s">
        <v>53</v>
      </c>
      <c r="M9" s="11">
        <v>3</v>
      </c>
      <c r="N9" s="9">
        <v>9</v>
      </c>
      <c r="O9" s="22" t="s">
        <v>53</v>
      </c>
      <c r="P9" s="11">
        <v>0</v>
      </c>
      <c r="Q9" s="57"/>
      <c r="R9" s="33"/>
      <c r="S9" s="33"/>
      <c r="T9" s="33"/>
      <c r="U9" s="33"/>
      <c r="V9" s="33"/>
      <c r="W9" s="34"/>
      <c r="X9" s="35"/>
    </row>
    <row r="10" spans="1:24" ht="24.75" customHeight="1">
      <c r="A10" s="36" t="s">
        <v>108</v>
      </c>
      <c r="B10" s="50" t="s">
        <v>54</v>
      </c>
      <c r="C10" s="50"/>
      <c r="D10" s="51"/>
      <c r="E10" s="52" t="s">
        <v>54</v>
      </c>
      <c r="F10" s="50"/>
      <c r="G10" s="51"/>
      <c r="H10" s="52" t="s">
        <v>54</v>
      </c>
      <c r="I10" s="50"/>
      <c r="J10" s="51"/>
      <c r="K10" s="53"/>
      <c r="L10" s="53"/>
      <c r="M10" s="53"/>
      <c r="N10" s="52" t="s">
        <v>54</v>
      </c>
      <c r="O10" s="50"/>
      <c r="P10" s="51"/>
      <c r="Q10" s="72">
        <f>(E11+H11+B11+N11)</f>
        <v>32</v>
      </c>
      <c r="R10" s="30">
        <f>(G11+J11+D11+P11)</f>
        <v>1</v>
      </c>
      <c r="S10" s="30">
        <f>(Q10-R10)</f>
        <v>31</v>
      </c>
      <c r="T10" s="32">
        <f>COUNTIF(B10:P10,"○")</f>
        <v>4</v>
      </c>
      <c r="U10" s="32">
        <f>COUNTIF(B10:P10,"△")</f>
        <v>0</v>
      </c>
      <c r="V10" s="32">
        <f>COUNTIF(B10:P10,"×")</f>
        <v>0</v>
      </c>
      <c r="W10" s="23">
        <f>(3*T10+1*U10)</f>
        <v>12</v>
      </c>
      <c r="X10" s="25">
        <v>1</v>
      </c>
    </row>
    <row r="11" spans="1:24" ht="24.75" customHeight="1">
      <c r="A11" s="44"/>
      <c r="B11" s="12">
        <v>11</v>
      </c>
      <c r="C11" s="12" t="s">
        <v>53</v>
      </c>
      <c r="D11" s="13">
        <v>0</v>
      </c>
      <c r="E11" s="14">
        <v>4</v>
      </c>
      <c r="F11" s="12" t="s">
        <v>53</v>
      </c>
      <c r="G11" s="13">
        <v>0</v>
      </c>
      <c r="H11" s="14">
        <v>3</v>
      </c>
      <c r="I11" s="12" t="s">
        <v>53</v>
      </c>
      <c r="J11" s="13">
        <v>1</v>
      </c>
      <c r="K11" s="48"/>
      <c r="L11" s="48"/>
      <c r="M11" s="48"/>
      <c r="N11" s="14">
        <v>14</v>
      </c>
      <c r="O11" s="12" t="s">
        <v>53</v>
      </c>
      <c r="P11" s="13">
        <v>0</v>
      </c>
      <c r="Q11" s="57"/>
      <c r="R11" s="33"/>
      <c r="S11" s="33"/>
      <c r="T11" s="33"/>
      <c r="U11" s="33"/>
      <c r="V11" s="33"/>
      <c r="W11" s="34"/>
      <c r="X11" s="35"/>
    </row>
    <row r="12" spans="1:24" ht="24.75" customHeight="1">
      <c r="A12" s="36" t="s">
        <v>109</v>
      </c>
      <c r="B12" s="70" t="s">
        <v>52</v>
      </c>
      <c r="C12" s="70"/>
      <c r="D12" s="39"/>
      <c r="E12" s="40" t="s">
        <v>52</v>
      </c>
      <c r="F12" s="70"/>
      <c r="G12" s="39"/>
      <c r="H12" s="40" t="s">
        <v>52</v>
      </c>
      <c r="I12" s="70"/>
      <c r="J12" s="39"/>
      <c r="K12" s="40" t="s">
        <v>52</v>
      </c>
      <c r="L12" s="70"/>
      <c r="M12" s="39"/>
      <c r="N12" s="67"/>
      <c r="O12" s="67"/>
      <c r="P12" s="73"/>
      <c r="Q12" s="72">
        <f>(E13+H13+K13+B13)</f>
        <v>0</v>
      </c>
      <c r="R12" s="30">
        <f>(G13+J13+M13+D13)</f>
        <v>32</v>
      </c>
      <c r="S12" s="30">
        <f>(Q12-R12)</f>
        <v>-32</v>
      </c>
      <c r="T12" s="32">
        <f>COUNTIF(B12:P12,"○")</f>
        <v>0</v>
      </c>
      <c r="U12" s="32">
        <f>COUNTIF(B12:P12,"△")</f>
        <v>0</v>
      </c>
      <c r="V12" s="32">
        <f>COUNTIF(B12:P12,"×")</f>
        <v>4</v>
      </c>
      <c r="W12" s="23">
        <f>(3*T12+1*U12)</f>
        <v>0</v>
      </c>
      <c r="X12" s="25">
        <v>5</v>
      </c>
    </row>
    <row r="13" spans="1:24" ht="24.75" customHeight="1" thickBot="1">
      <c r="A13" s="37"/>
      <c r="B13" s="15">
        <v>0</v>
      </c>
      <c r="C13" s="15" t="s">
        <v>53</v>
      </c>
      <c r="D13" s="16">
        <v>2</v>
      </c>
      <c r="E13" s="17">
        <v>0</v>
      </c>
      <c r="F13" s="15" t="s">
        <v>53</v>
      </c>
      <c r="G13" s="16">
        <v>7</v>
      </c>
      <c r="H13" s="17">
        <v>0</v>
      </c>
      <c r="I13" s="15" t="s">
        <v>53</v>
      </c>
      <c r="J13" s="16">
        <v>9</v>
      </c>
      <c r="K13" s="17">
        <v>0</v>
      </c>
      <c r="L13" s="15" t="s">
        <v>53</v>
      </c>
      <c r="M13" s="16">
        <v>14</v>
      </c>
      <c r="N13" s="74"/>
      <c r="O13" s="74"/>
      <c r="P13" s="75"/>
      <c r="Q13" s="76"/>
      <c r="R13" s="31"/>
      <c r="S13" s="31"/>
      <c r="T13" s="31"/>
      <c r="U13" s="31"/>
      <c r="V13" s="31"/>
      <c r="W13" s="24"/>
      <c r="X13" s="26"/>
    </row>
    <row r="15" spans="2:27" ht="17.25">
      <c r="B15" s="20" t="s">
        <v>56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3"/>
      <c r="X15" s="27"/>
      <c r="Y15" s="27"/>
      <c r="Z15" s="27"/>
      <c r="AA15" s="27"/>
    </row>
    <row r="16" spans="2:27" ht="17.25">
      <c r="B16" s="20" t="s">
        <v>57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3"/>
      <c r="AA16" s="3"/>
    </row>
    <row r="17" spans="2:27" ht="17.25">
      <c r="B17" s="20" t="s">
        <v>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3"/>
      <c r="AA17" s="3"/>
    </row>
  </sheetData>
  <sheetProtection/>
  <mergeCells count="77">
    <mergeCell ref="W12:W13"/>
    <mergeCell ref="X12:X13"/>
    <mergeCell ref="X15:AA15"/>
    <mergeCell ref="Q12:Q13"/>
    <mergeCell ref="R12:R13"/>
    <mergeCell ref="S12:S13"/>
    <mergeCell ref="T12:T13"/>
    <mergeCell ref="U12:U13"/>
    <mergeCell ref="V12:V13"/>
    <mergeCell ref="A12:A13"/>
    <mergeCell ref="B12:D12"/>
    <mergeCell ref="E12:G12"/>
    <mergeCell ref="H12:J12"/>
    <mergeCell ref="K12:M12"/>
    <mergeCell ref="N12:P13"/>
    <mergeCell ref="S10:S11"/>
    <mergeCell ref="T10:T11"/>
    <mergeCell ref="U10:U11"/>
    <mergeCell ref="V10:V11"/>
    <mergeCell ref="W10:W11"/>
    <mergeCell ref="X10:X11"/>
    <mergeCell ref="W8:W9"/>
    <mergeCell ref="X8:X9"/>
    <mergeCell ref="A10:A11"/>
    <mergeCell ref="B10:D10"/>
    <mergeCell ref="E10:G10"/>
    <mergeCell ref="H10:J10"/>
    <mergeCell ref="K10:M11"/>
    <mergeCell ref="N10:P10"/>
    <mergeCell ref="Q10:Q11"/>
    <mergeCell ref="R10:R11"/>
    <mergeCell ref="Q8:Q9"/>
    <mergeCell ref="R8:R9"/>
    <mergeCell ref="S8:S9"/>
    <mergeCell ref="T8:T9"/>
    <mergeCell ref="U8:U9"/>
    <mergeCell ref="V8:V9"/>
    <mergeCell ref="A8:A9"/>
    <mergeCell ref="B8:D8"/>
    <mergeCell ref="E8:G8"/>
    <mergeCell ref="H8:J9"/>
    <mergeCell ref="K8:M8"/>
    <mergeCell ref="N8:P8"/>
    <mergeCell ref="S6:S7"/>
    <mergeCell ref="T6:T7"/>
    <mergeCell ref="U6:U7"/>
    <mergeCell ref="V6:V7"/>
    <mergeCell ref="W6:W7"/>
    <mergeCell ref="X6:X7"/>
    <mergeCell ref="W4:W5"/>
    <mergeCell ref="X4:X5"/>
    <mergeCell ref="A6:A7"/>
    <mergeCell ref="B6:D6"/>
    <mergeCell ref="E6:G7"/>
    <mergeCell ref="H6:J6"/>
    <mergeCell ref="K6:M6"/>
    <mergeCell ref="N6:P6"/>
    <mergeCell ref="Q6:Q7"/>
    <mergeCell ref="R6:R7"/>
    <mergeCell ref="Q4:Q5"/>
    <mergeCell ref="R4:R5"/>
    <mergeCell ref="S4:S5"/>
    <mergeCell ref="T4:T5"/>
    <mergeCell ref="U4:U5"/>
    <mergeCell ref="V4:V5"/>
    <mergeCell ref="A4:A5"/>
    <mergeCell ref="B4:D5"/>
    <mergeCell ref="E4:G4"/>
    <mergeCell ref="H4:J4"/>
    <mergeCell ref="K4:M4"/>
    <mergeCell ref="N4:P4"/>
    <mergeCell ref="A1:X1"/>
    <mergeCell ref="B3:D3"/>
    <mergeCell ref="E3:G3"/>
    <mergeCell ref="H3:J3"/>
    <mergeCell ref="K3:M3"/>
    <mergeCell ref="N3:P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C9" sqref="AC9"/>
    </sheetView>
  </sheetViews>
  <sheetFormatPr defaultColWidth="9.00390625" defaultRowHeight="13.5"/>
  <cols>
    <col min="1" max="1" width="13.875" style="2" customWidth="1"/>
    <col min="2" max="3" width="3.625" style="2" customWidth="1"/>
    <col min="4" max="16" width="3.625" style="1" customWidth="1"/>
    <col min="17" max="22" width="4.625" style="1" customWidth="1"/>
    <col min="23" max="24" width="9.00390625" style="1" customWidth="1"/>
    <col min="25" max="25" width="4.625" style="1" customWidth="1"/>
    <col min="26" max="16384" width="9.00390625" style="1" customWidth="1"/>
  </cols>
  <sheetData>
    <row r="1" spans="1:24" ht="32.25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ht="58.5">
      <c r="A3" s="5"/>
      <c r="B3" s="60" t="str">
        <f>A4</f>
        <v>大垣養老</v>
      </c>
      <c r="C3" s="61"/>
      <c r="D3" s="62"/>
      <c r="E3" s="60" t="str">
        <f>A6</f>
        <v>大垣西</v>
      </c>
      <c r="F3" s="61"/>
      <c r="G3" s="62"/>
      <c r="H3" s="60" t="str">
        <f>A8</f>
        <v>大垣日大B</v>
      </c>
      <c r="I3" s="61"/>
      <c r="J3" s="62"/>
      <c r="K3" s="60" t="str">
        <f>A10</f>
        <v>池田</v>
      </c>
      <c r="L3" s="61"/>
      <c r="M3" s="62"/>
      <c r="N3" s="60" t="str">
        <f>A12</f>
        <v>大垣工業B</v>
      </c>
      <c r="O3" s="61"/>
      <c r="P3" s="62"/>
      <c r="Q3" s="6" t="s">
        <v>43</v>
      </c>
      <c r="R3" s="7" t="s">
        <v>44</v>
      </c>
      <c r="S3" s="7" t="s">
        <v>45</v>
      </c>
      <c r="T3" s="7" t="s">
        <v>46</v>
      </c>
      <c r="U3" s="7" t="s">
        <v>47</v>
      </c>
      <c r="V3" s="7" t="s">
        <v>48</v>
      </c>
      <c r="W3" s="8" t="s">
        <v>49</v>
      </c>
      <c r="X3" s="21" t="s">
        <v>50</v>
      </c>
    </row>
    <row r="4" spans="1:24" ht="24.75" customHeight="1">
      <c r="A4" s="58" t="s">
        <v>121</v>
      </c>
      <c r="B4" s="41"/>
      <c r="C4" s="41"/>
      <c r="D4" s="41"/>
      <c r="E4" s="40" t="s">
        <v>123</v>
      </c>
      <c r="F4" s="38"/>
      <c r="G4" s="39"/>
      <c r="H4" s="40" t="s">
        <v>123</v>
      </c>
      <c r="I4" s="38"/>
      <c r="J4" s="39"/>
      <c r="K4" s="40" t="s">
        <v>124</v>
      </c>
      <c r="L4" s="38"/>
      <c r="M4" s="39"/>
      <c r="N4" s="52" t="s">
        <v>125</v>
      </c>
      <c r="O4" s="52"/>
      <c r="P4" s="71"/>
      <c r="Q4" s="56">
        <f>(E5+H5+K5+N5)</f>
        <v>20</v>
      </c>
      <c r="R4" s="32">
        <f>(G5+J5+M5+P5)</f>
        <v>7</v>
      </c>
      <c r="S4" s="32">
        <f>(Q4-R4)</f>
        <v>13</v>
      </c>
      <c r="T4" s="32">
        <f>COUNTIF(E4:P4,"○")</f>
        <v>3</v>
      </c>
      <c r="U4" s="32">
        <f>COUNTIF(E4:P4,"△")</f>
        <v>0</v>
      </c>
      <c r="V4" s="32">
        <f>COUNTIF(E4:P4,"×")</f>
        <v>1</v>
      </c>
      <c r="W4" s="54">
        <f>(3*T4+1*U4)</f>
        <v>9</v>
      </c>
      <c r="X4" s="55">
        <v>1</v>
      </c>
    </row>
    <row r="5" spans="1:24" ht="24.75" customHeight="1">
      <c r="A5" s="44"/>
      <c r="B5" s="41"/>
      <c r="C5" s="41"/>
      <c r="D5" s="41"/>
      <c r="E5" s="9">
        <v>4</v>
      </c>
      <c r="F5" s="10" t="s">
        <v>126</v>
      </c>
      <c r="G5" s="11">
        <v>1</v>
      </c>
      <c r="H5" s="9">
        <v>3</v>
      </c>
      <c r="I5" s="10" t="s">
        <v>127</v>
      </c>
      <c r="J5" s="11">
        <v>0</v>
      </c>
      <c r="K5" s="9">
        <v>10</v>
      </c>
      <c r="L5" s="10" t="s">
        <v>126</v>
      </c>
      <c r="M5" s="11">
        <v>0</v>
      </c>
      <c r="N5" s="9">
        <v>3</v>
      </c>
      <c r="O5" s="10" t="s">
        <v>127</v>
      </c>
      <c r="P5" s="11">
        <v>6</v>
      </c>
      <c r="Q5" s="57"/>
      <c r="R5" s="33"/>
      <c r="S5" s="33"/>
      <c r="T5" s="33"/>
      <c r="U5" s="33"/>
      <c r="V5" s="33"/>
      <c r="W5" s="34"/>
      <c r="X5" s="35"/>
    </row>
    <row r="6" spans="1:24" ht="24.75" customHeight="1">
      <c r="A6" s="36" t="s">
        <v>10</v>
      </c>
      <c r="B6" s="50" t="s">
        <v>128</v>
      </c>
      <c r="C6" s="50"/>
      <c r="D6" s="51"/>
      <c r="E6" s="53"/>
      <c r="F6" s="53"/>
      <c r="G6" s="53"/>
      <c r="H6" s="52" t="s">
        <v>52</v>
      </c>
      <c r="I6" s="50"/>
      <c r="J6" s="51"/>
      <c r="K6" s="52" t="s">
        <v>54</v>
      </c>
      <c r="L6" s="50"/>
      <c r="M6" s="51"/>
      <c r="N6" s="52" t="s">
        <v>65</v>
      </c>
      <c r="O6" s="50"/>
      <c r="P6" s="51"/>
      <c r="Q6" s="72">
        <f>(B7+H7+K7+N7)</f>
        <v>5</v>
      </c>
      <c r="R6" s="30">
        <f>(J7+D7+M7+P7)</f>
        <v>10</v>
      </c>
      <c r="S6" s="30">
        <f>(Q6-R6)</f>
        <v>-5</v>
      </c>
      <c r="T6" s="32">
        <f>COUNTIF(B6:P6,"○")</f>
        <v>1</v>
      </c>
      <c r="U6" s="32">
        <f>COUNTIF(B6:P6,"△")</f>
        <v>1</v>
      </c>
      <c r="V6" s="32">
        <f>COUNTIF(B6:P6,"×")</f>
        <v>2</v>
      </c>
      <c r="W6" s="23">
        <f>(3*T6+1*U6)</f>
        <v>4</v>
      </c>
      <c r="X6" s="25">
        <v>4</v>
      </c>
    </row>
    <row r="7" spans="1:24" ht="24.75" customHeight="1">
      <c r="A7" s="44"/>
      <c r="B7" s="12">
        <v>1</v>
      </c>
      <c r="C7" s="12" t="s">
        <v>126</v>
      </c>
      <c r="D7" s="13">
        <v>4</v>
      </c>
      <c r="E7" s="48"/>
      <c r="F7" s="48"/>
      <c r="G7" s="48"/>
      <c r="H7" s="14">
        <v>1</v>
      </c>
      <c r="I7" s="12" t="s">
        <v>53</v>
      </c>
      <c r="J7" s="13">
        <v>5</v>
      </c>
      <c r="K7" s="14">
        <v>2</v>
      </c>
      <c r="L7" s="12" t="s">
        <v>53</v>
      </c>
      <c r="M7" s="13">
        <v>0</v>
      </c>
      <c r="N7" s="14">
        <v>1</v>
      </c>
      <c r="O7" s="12" t="s">
        <v>53</v>
      </c>
      <c r="P7" s="13">
        <v>1</v>
      </c>
      <c r="Q7" s="57"/>
      <c r="R7" s="33"/>
      <c r="S7" s="33"/>
      <c r="T7" s="33"/>
      <c r="U7" s="33"/>
      <c r="V7" s="33"/>
      <c r="W7" s="34"/>
      <c r="X7" s="35"/>
    </row>
    <row r="8" spans="1:24" ht="24.75" customHeight="1">
      <c r="A8" s="36" t="s">
        <v>11</v>
      </c>
      <c r="B8" s="38" t="s">
        <v>125</v>
      </c>
      <c r="C8" s="38"/>
      <c r="D8" s="39"/>
      <c r="E8" s="40" t="s">
        <v>54</v>
      </c>
      <c r="F8" s="38"/>
      <c r="G8" s="39"/>
      <c r="H8" s="41"/>
      <c r="I8" s="41"/>
      <c r="J8" s="41"/>
      <c r="K8" s="40" t="s">
        <v>54</v>
      </c>
      <c r="L8" s="38"/>
      <c r="M8" s="39"/>
      <c r="N8" s="52" t="s">
        <v>129</v>
      </c>
      <c r="O8" s="50"/>
      <c r="P8" s="51"/>
      <c r="Q8" s="72">
        <f>(E9+B9+K9+N9)</f>
        <v>8</v>
      </c>
      <c r="R8" s="30">
        <f>(G9+D9+M9+P9)</f>
        <v>4</v>
      </c>
      <c r="S8" s="30">
        <f>(Q8-R8)</f>
        <v>4</v>
      </c>
      <c r="T8" s="32">
        <f>COUNTIF(B8:P8,"○")</f>
        <v>2</v>
      </c>
      <c r="U8" s="32">
        <f>COUNTIF(B8:P8,"△")</f>
        <v>1</v>
      </c>
      <c r="V8" s="32">
        <f>COUNTIF(B8:P8,"×")</f>
        <v>1</v>
      </c>
      <c r="W8" s="23">
        <f>(3*T8+1*U8)</f>
        <v>7</v>
      </c>
      <c r="X8" s="25">
        <v>3</v>
      </c>
    </row>
    <row r="9" spans="1:24" ht="24.75" customHeight="1">
      <c r="A9" s="44"/>
      <c r="B9" s="10">
        <v>0</v>
      </c>
      <c r="C9" s="10" t="s">
        <v>127</v>
      </c>
      <c r="D9" s="11">
        <v>3</v>
      </c>
      <c r="E9" s="9">
        <v>5</v>
      </c>
      <c r="F9" s="10" t="s">
        <v>127</v>
      </c>
      <c r="G9" s="11">
        <v>1</v>
      </c>
      <c r="H9" s="41"/>
      <c r="I9" s="41"/>
      <c r="J9" s="41"/>
      <c r="K9" s="9">
        <v>3</v>
      </c>
      <c r="L9" s="10" t="s">
        <v>53</v>
      </c>
      <c r="M9" s="11">
        <v>0</v>
      </c>
      <c r="N9" s="9">
        <v>0</v>
      </c>
      <c r="O9" s="10" t="s">
        <v>53</v>
      </c>
      <c r="P9" s="11">
        <v>0</v>
      </c>
      <c r="Q9" s="57"/>
      <c r="R9" s="33"/>
      <c r="S9" s="33"/>
      <c r="T9" s="33"/>
      <c r="U9" s="33"/>
      <c r="V9" s="33"/>
      <c r="W9" s="34"/>
      <c r="X9" s="35"/>
    </row>
    <row r="10" spans="1:24" ht="24.75" customHeight="1">
      <c r="A10" s="36" t="s">
        <v>12</v>
      </c>
      <c r="B10" s="50" t="s">
        <v>125</v>
      </c>
      <c r="C10" s="50"/>
      <c r="D10" s="51"/>
      <c r="E10" s="52" t="s">
        <v>52</v>
      </c>
      <c r="F10" s="50"/>
      <c r="G10" s="51"/>
      <c r="H10" s="52" t="s">
        <v>52</v>
      </c>
      <c r="I10" s="50"/>
      <c r="J10" s="51"/>
      <c r="K10" s="53"/>
      <c r="L10" s="53"/>
      <c r="M10" s="53"/>
      <c r="N10" s="52" t="s">
        <v>125</v>
      </c>
      <c r="O10" s="50"/>
      <c r="P10" s="51"/>
      <c r="Q10" s="72">
        <f>(E11+H11+B11+N11)</f>
        <v>0</v>
      </c>
      <c r="R10" s="30">
        <f>(G11+J11+D11+P11)</f>
        <v>20</v>
      </c>
      <c r="S10" s="30">
        <f>(Q10-R10)</f>
        <v>-20</v>
      </c>
      <c r="T10" s="32">
        <f>COUNTIF(B10:P10,"○")</f>
        <v>0</v>
      </c>
      <c r="U10" s="32">
        <f>COUNTIF(B10:P10,"△")</f>
        <v>0</v>
      </c>
      <c r="V10" s="32">
        <f>COUNTIF(B10:P10,"×")</f>
        <v>4</v>
      </c>
      <c r="W10" s="23">
        <f>(3*T10+1*U10)</f>
        <v>0</v>
      </c>
      <c r="X10" s="25">
        <v>5</v>
      </c>
    </row>
    <row r="11" spans="1:24" ht="24.75" customHeight="1">
      <c r="A11" s="44"/>
      <c r="B11" s="12">
        <v>0</v>
      </c>
      <c r="C11" s="12" t="s">
        <v>53</v>
      </c>
      <c r="D11" s="13">
        <v>10</v>
      </c>
      <c r="E11" s="14">
        <v>0</v>
      </c>
      <c r="F11" s="12" t="s">
        <v>127</v>
      </c>
      <c r="G11" s="13">
        <v>2</v>
      </c>
      <c r="H11" s="14">
        <v>0</v>
      </c>
      <c r="I11" s="12" t="s">
        <v>127</v>
      </c>
      <c r="J11" s="13">
        <v>3</v>
      </c>
      <c r="K11" s="48"/>
      <c r="L11" s="48"/>
      <c r="M11" s="48"/>
      <c r="N11" s="14">
        <v>0</v>
      </c>
      <c r="O11" s="12" t="s">
        <v>126</v>
      </c>
      <c r="P11" s="13">
        <v>5</v>
      </c>
      <c r="Q11" s="57"/>
      <c r="R11" s="33"/>
      <c r="S11" s="33"/>
      <c r="T11" s="33"/>
      <c r="U11" s="33"/>
      <c r="V11" s="33"/>
      <c r="W11" s="34"/>
      <c r="X11" s="35"/>
    </row>
    <row r="12" spans="1:24" ht="24.75" customHeight="1">
      <c r="A12" s="36" t="s">
        <v>122</v>
      </c>
      <c r="B12" s="38" t="s">
        <v>54</v>
      </c>
      <c r="C12" s="38"/>
      <c r="D12" s="39"/>
      <c r="E12" s="40" t="s">
        <v>65</v>
      </c>
      <c r="F12" s="38"/>
      <c r="G12" s="39"/>
      <c r="H12" s="40" t="s">
        <v>65</v>
      </c>
      <c r="I12" s="38"/>
      <c r="J12" s="39"/>
      <c r="K12" s="40" t="s">
        <v>54</v>
      </c>
      <c r="L12" s="38"/>
      <c r="M12" s="39"/>
      <c r="N12" s="67"/>
      <c r="O12" s="67"/>
      <c r="P12" s="73"/>
      <c r="Q12" s="72">
        <f>(E13+H13+K13+B13)</f>
        <v>12</v>
      </c>
      <c r="R12" s="30">
        <f>(G13+J13+M13+D13)</f>
        <v>4</v>
      </c>
      <c r="S12" s="30">
        <f>(Q12-R12)</f>
        <v>8</v>
      </c>
      <c r="T12" s="32">
        <f>COUNTIF(B12:P12,"○")</f>
        <v>2</v>
      </c>
      <c r="U12" s="32">
        <f>COUNTIF(B12:P12,"△")</f>
        <v>2</v>
      </c>
      <c r="V12" s="32">
        <f>COUNTIF(B12:P12,"×")</f>
        <v>0</v>
      </c>
      <c r="W12" s="23">
        <f>(3*T12+1*U12)</f>
        <v>8</v>
      </c>
      <c r="X12" s="25">
        <v>2</v>
      </c>
    </row>
    <row r="13" spans="1:24" ht="24.75" customHeight="1" thickBot="1">
      <c r="A13" s="37"/>
      <c r="B13" s="15">
        <v>6</v>
      </c>
      <c r="C13" s="15" t="s">
        <v>126</v>
      </c>
      <c r="D13" s="16">
        <v>3</v>
      </c>
      <c r="E13" s="17">
        <v>1</v>
      </c>
      <c r="F13" s="15" t="s">
        <v>130</v>
      </c>
      <c r="G13" s="16">
        <v>1</v>
      </c>
      <c r="H13" s="17">
        <v>0</v>
      </c>
      <c r="I13" s="15" t="s">
        <v>53</v>
      </c>
      <c r="J13" s="16">
        <v>0</v>
      </c>
      <c r="K13" s="17">
        <v>5</v>
      </c>
      <c r="L13" s="15" t="s">
        <v>126</v>
      </c>
      <c r="M13" s="16">
        <v>0</v>
      </c>
      <c r="N13" s="74"/>
      <c r="O13" s="74"/>
      <c r="P13" s="75"/>
      <c r="Q13" s="76"/>
      <c r="R13" s="31"/>
      <c r="S13" s="31"/>
      <c r="T13" s="31"/>
      <c r="U13" s="31"/>
      <c r="V13" s="31"/>
      <c r="W13" s="24"/>
      <c r="X13" s="26"/>
    </row>
    <row r="15" spans="2:27" ht="17.25">
      <c r="B15" s="20" t="s">
        <v>56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3"/>
      <c r="X15" s="27"/>
      <c r="Y15" s="27"/>
      <c r="Z15" s="27"/>
      <c r="AA15" s="27"/>
    </row>
    <row r="16" spans="2:27" ht="17.25">
      <c r="B16" s="20" t="s">
        <v>57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3"/>
      <c r="AA16" s="3"/>
    </row>
    <row r="17" spans="2:27" ht="17.25">
      <c r="B17" s="20" t="s">
        <v>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3"/>
      <c r="AA17" s="3"/>
    </row>
  </sheetData>
  <sheetProtection/>
  <mergeCells count="77">
    <mergeCell ref="W12:W13"/>
    <mergeCell ref="X12:X13"/>
    <mergeCell ref="X15:AA15"/>
    <mergeCell ref="Q12:Q13"/>
    <mergeCell ref="R12:R13"/>
    <mergeCell ref="S12:S13"/>
    <mergeCell ref="T12:T13"/>
    <mergeCell ref="U12:U13"/>
    <mergeCell ref="V12:V13"/>
    <mergeCell ref="A12:A13"/>
    <mergeCell ref="B12:D12"/>
    <mergeCell ref="E12:G12"/>
    <mergeCell ref="H12:J12"/>
    <mergeCell ref="K12:M12"/>
    <mergeCell ref="N12:P13"/>
    <mergeCell ref="S10:S11"/>
    <mergeCell ref="T10:T11"/>
    <mergeCell ref="U10:U11"/>
    <mergeCell ref="V10:V11"/>
    <mergeCell ref="W10:W11"/>
    <mergeCell ref="X10:X11"/>
    <mergeCell ref="W8:W9"/>
    <mergeCell ref="X8:X9"/>
    <mergeCell ref="A10:A11"/>
    <mergeCell ref="B10:D10"/>
    <mergeCell ref="E10:G10"/>
    <mergeCell ref="H10:J10"/>
    <mergeCell ref="K10:M11"/>
    <mergeCell ref="N10:P10"/>
    <mergeCell ref="Q10:Q11"/>
    <mergeCell ref="R10:R11"/>
    <mergeCell ref="Q8:Q9"/>
    <mergeCell ref="R8:R9"/>
    <mergeCell ref="S8:S9"/>
    <mergeCell ref="T8:T9"/>
    <mergeCell ref="U8:U9"/>
    <mergeCell ref="V8:V9"/>
    <mergeCell ref="A8:A9"/>
    <mergeCell ref="B8:D8"/>
    <mergeCell ref="E8:G8"/>
    <mergeCell ref="H8:J9"/>
    <mergeCell ref="K8:M8"/>
    <mergeCell ref="N8:P8"/>
    <mergeCell ref="S6:S7"/>
    <mergeCell ref="T6:T7"/>
    <mergeCell ref="U6:U7"/>
    <mergeCell ref="V6:V7"/>
    <mergeCell ref="W6:W7"/>
    <mergeCell ref="X6:X7"/>
    <mergeCell ref="W4:W5"/>
    <mergeCell ref="X4:X5"/>
    <mergeCell ref="A6:A7"/>
    <mergeCell ref="B6:D6"/>
    <mergeCell ref="E6:G7"/>
    <mergeCell ref="H6:J6"/>
    <mergeCell ref="K6:M6"/>
    <mergeCell ref="N6:P6"/>
    <mergeCell ref="Q6:Q7"/>
    <mergeCell ref="R6:R7"/>
    <mergeCell ref="Q4:Q5"/>
    <mergeCell ref="R4:R5"/>
    <mergeCell ref="S4:S5"/>
    <mergeCell ref="T4:T5"/>
    <mergeCell ref="U4:U5"/>
    <mergeCell ref="V4:V5"/>
    <mergeCell ref="A4:A5"/>
    <mergeCell ref="B4:D5"/>
    <mergeCell ref="E4:G4"/>
    <mergeCell ref="H4:J4"/>
    <mergeCell ref="K4:M4"/>
    <mergeCell ref="N4:P4"/>
    <mergeCell ref="A1:X1"/>
    <mergeCell ref="B3:D3"/>
    <mergeCell ref="E3:G3"/>
    <mergeCell ref="H3:J3"/>
    <mergeCell ref="K3:M3"/>
    <mergeCell ref="N3:P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B13" sqref="AB13"/>
    </sheetView>
  </sheetViews>
  <sheetFormatPr defaultColWidth="9.00390625" defaultRowHeight="13.5"/>
  <cols>
    <col min="1" max="1" width="13.875" style="2" customWidth="1"/>
    <col min="2" max="3" width="3.625" style="2" customWidth="1"/>
    <col min="4" max="16" width="3.625" style="1" customWidth="1"/>
    <col min="17" max="22" width="4.625" style="1" customWidth="1"/>
    <col min="23" max="24" width="9.00390625" style="1" customWidth="1"/>
    <col min="25" max="25" width="4.625" style="1" customWidth="1"/>
    <col min="26" max="16384" width="9.00390625" style="1" customWidth="1"/>
  </cols>
  <sheetData>
    <row r="1" spans="1:24" ht="32.25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ht="58.5">
      <c r="A3" s="5"/>
      <c r="B3" s="60" t="str">
        <f>A4</f>
        <v>大垣南</v>
      </c>
      <c r="C3" s="61"/>
      <c r="D3" s="62"/>
      <c r="E3" s="60" t="str">
        <f>A6</f>
        <v>大垣東</v>
      </c>
      <c r="F3" s="61"/>
      <c r="G3" s="62"/>
      <c r="H3" s="60" t="str">
        <f>A8</f>
        <v>不破</v>
      </c>
      <c r="I3" s="61"/>
      <c r="J3" s="62"/>
      <c r="K3" s="60" t="str">
        <f>A10</f>
        <v>大垣工業C</v>
      </c>
      <c r="L3" s="61"/>
      <c r="M3" s="62"/>
      <c r="N3" s="60" t="str">
        <f>A12</f>
        <v>揖斐</v>
      </c>
      <c r="O3" s="61"/>
      <c r="P3" s="62"/>
      <c r="Q3" s="6" t="s">
        <v>43</v>
      </c>
      <c r="R3" s="7" t="s">
        <v>44</v>
      </c>
      <c r="S3" s="7" t="s">
        <v>45</v>
      </c>
      <c r="T3" s="7" t="s">
        <v>46</v>
      </c>
      <c r="U3" s="7" t="s">
        <v>47</v>
      </c>
      <c r="V3" s="7" t="s">
        <v>48</v>
      </c>
      <c r="W3" s="8" t="s">
        <v>49</v>
      </c>
      <c r="X3" s="21" t="s">
        <v>50</v>
      </c>
    </row>
    <row r="4" spans="1:24" ht="24.75" customHeight="1">
      <c r="A4" s="36" t="s">
        <v>13</v>
      </c>
      <c r="B4" s="41"/>
      <c r="C4" s="41"/>
      <c r="D4" s="41"/>
      <c r="E4" s="40" t="s">
        <v>155</v>
      </c>
      <c r="F4" s="38"/>
      <c r="G4" s="39"/>
      <c r="H4" s="40" t="s">
        <v>156</v>
      </c>
      <c r="I4" s="38"/>
      <c r="J4" s="39"/>
      <c r="K4" s="40" t="s">
        <v>157</v>
      </c>
      <c r="L4" s="38"/>
      <c r="M4" s="39"/>
      <c r="N4" s="40" t="s">
        <v>158</v>
      </c>
      <c r="O4" s="38"/>
      <c r="P4" s="39"/>
      <c r="Q4" s="56">
        <f>(E5+H5+K5+N5)</f>
        <v>10</v>
      </c>
      <c r="R4" s="32">
        <f>(G5+J5+M5+P5)</f>
        <v>7</v>
      </c>
      <c r="S4" s="32">
        <f>(Q4-R4)</f>
        <v>3</v>
      </c>
      <c r="T4" s="32">
        <f>COUNTIF(E4:P4,"○")</f>
        <v>2</v>
      </c>
      <c r="U4" s="32">
        <f>COUNTIF(E4:P4,"△")</f>
        <v>0</v>
      </c>
      <c r="V4" s="32">
        <f>COUNTIF(E4:P4,"×")</f>
        <v>2</v>
      </c>
      <c r="W4" s="54">
        <f>(3*T4+1*U4)</f>
        <v>6</v>
      </c>
      <c r="X4" s="55">
        <v>2</v>
      </c>
    </row>
    <row r="5" spans="1:24" ht="24.75" customHeight="1">
      <c r="A5" s="44"/>
      <c r="B5" s="41"/>
      <c r="C5" s="41"/>
      <c r="D5" s="41"/>
      <c r="E5" s="9">
        <v>3</v>
      </c>
      <c r="F5" s="10" t="s">
        <v>159</v>
      </c>
      <c r="G5" s="11">
        <v>4</v>
      </c>
      <c r="H5" s="9">
        <v>4</v>
      </c>
      <c r="I5" s="10" t="s">
        <v>159</v>
      </c>
      <c r="J5" s="11">
        <v>1</v>
      </c>
      <c r="K5" s="9">
        <v>0</v>
      </c>
      <c r="L5" s="10" t="s">
        <v>160</v>
      </c>
      <c r="M5" s="11">
        <v>2</v>
      </c>
      <c r="N5" s="9">
        <v>3</v>
      </c>
      <c r="O5" s="10" t="s">
        <v>161</v>
      </c>
      <c r="P5" s="11">
        <v>0</v>
      </c>
      <c r="Q5" s="57"/>
      <c r="R5" s="33"/>
      <c r="S5" s="33"/>
      <c r="T5" s="33"/>
      <c r="U5" s="33"/>
      <c r="V5" s="33"/>
      <c r="W5" s="34"/>
      <c r="X5" s="35"/>
    </row>
    <row r="6" spans="1:24" ht="24.75" customHeight="1">
      <c r="A6" s="36" t="s">
        <v>14</v>
      </c>
      <c r="B6" s="50" t="s">
        <v>162</v>
      </c>
      <c r="C6" s="50"/>
      <c r="D6" s="51"/>
      <c r="E6" s="53"/>
      <c r="F6" s="53"/>
      <c r="G6" s="53"/>
      <c r="H6" s="71" t="s">
        <v>163</v>
      </c>
      <c r="I6" s="71"/>
      <c r="J6" s="71"/>
      <c r="K6" s="50" t="s">
        <v>54</v>
      </c>
      <c r="L6" s="50"/>
      <c r="M6" s="51"/>
      <c r="N6" s="52" t="s">
        <v>54</v>
      </c>
      <c r="O6" s="50"/>
      <c r="P6" s="51"/>
      <c r="Q6" s="72">
        <f>(B7+H7+K7+N7)</f>
        <v>13</v>
      </c>
      <c r="R6" s="30">
        <f>(J7+D7+M7+P7)</f>
        <v>4</v>
      </c>
      <c r="S6" s="30">
        <f>(Q6-R6)</f>
        <v>9</v>
      </c>
      <c r="T6" s="32">
        <f>COUNTIF(B6:P6,"○")</f>
        <v>4</v>
      </c>
      <c r="U6" s="32">
        <f>COUNTIF(B6:P6,"△")</f>
        <v>0</v>
      </c>
      <c r="V6" s="32">
        <f>COUNTIF(B6:P6,"×")</f>
        <v>0</v>
      </c>
      <c r="W6" s="23">
        <f>(3*T6+1*U6)</f>
        <v>12</v>
      </c>
      <c r="X6" s="25">
        <v>1</v>
      </c>
    </row>
    <row r="7" spans="1:24" ht="24.75" customHeight="1">
      <c r="A7" s="44"/>
      <c r="B7" s="12">
        <v>4</v>
      </c>
      <c r="C7" s="12" t="s">
        <v>164</v>
      </c>
      <c r="D7" s="13">
        <v>3</v>
      </c>
      <c r="E7" s="48"/>
      <c r="F7" s="48"/>
      <c r="G7" s="48"/>
      <c r="H7" s="14">
        <v>2</v>
      </c>
      <c r="I7" s="12" t="s">
        <v>160</v>
      </c>
      <c r="J7" s="13">
        <v>1</v>
      </c>
      <c r="K7" s="14">
        <v>2</v>
      </c>
      <c r="L7" s="12" t="s">
        <v>53</v>
      </c>
      <c r="M7" s="13">
        <v>0</v>
      </c>
      <c r="N7" s="14">
        <v>5</v>
      </c>
      <c r="O7" s="12" t="s">
        <v>164</v>
      </c>
      <c r="P7" s="13">
        <v>0</v>
      </c>
      <c r="Q7" s="57"/>
      <c r="R7" s="33"/>
      <c r="S7" s="33"/>
      <c r="T7" s="33"/>
      <c r="U7" s="33"/>
      <c r="V7" s="33"/>
      <c r="W7" s="34"/>
      <c r="X7" s="35"/>
    </row>
    <row r="8" spans="1:24" ht="24.75" customHeight="1">
      <c r="A8" s="36" t="s">
        <v>15</v>
      </c>
      <c r="B8" s="38" t="s">
        <v>157</v>
      </c>
      <c r="C8" s="38"/>
      <c r="D8" s="39"/>
      <c r="E8" s="40" t="s">
        <v>165</v>
      </c>
      <c r="F8" s="38"/>
      <c r="G8" s="39"/>
      <c r="H8" s="41"/>
      <c r="I8" s="41"/>
      <c r="J8" s="41"/>
      <c r="K8" s="52" t="s">
        <v>165</v>
      </c>
      <c r="L8" s="50"/>
      <c r="M8" s="51"/>
      <c r="N8" s="52" t="s">
        <v>166</v>
      </c>
      <c r="O8" s="50"/>
      <c r="P8" s="51"/>
      <c r="Q8" s="72">
        <f>(E9+B9+K9+N9)</f>
        <v>5</v>
      </c>
      <c r="R8" s="30">
        <f>(G9+D9+M9+P9)</f>
        <v>10</v>
      </c>
      <c r="S8" s="30">
        <f>(Q8-R8)</f>
        <v>-5</v>
      </c>
      <c r="T8" s="32">
        <f>COUNTIF(B8:P8,"○")</f>
        <v>0</v>
      </c>
      <c r="U8" s="32">
        <f>COUNTIF(B8:P8,"△")</f>
        <v>1</v>
      </c>
      <c r="V8" s="32">
        <f>COUNTIF(B8:P8,"×")</f>
        <v>3</v>
      </c>
      <c r="W8" s="23">
        <f>(3*T8+1*U8)</f>
        <v>1</v>
      </c>
      <c r="X8" s="25">
        <v>5</v>
      </c>
    </row>
    <row r="9" spans="1:24" ht="24.75" customHeight="1">
      <c r="A9" s="44"/>
      <c r="B9" s="10">
        <v>1</v>
      </c>
      <c r="C9" s="10" t="s">
        <v>164</v>
      </c>
      <c r="D9" s="11">
        <v>4</v>
      </c>
      <c r="E9" s="9">
        <v>1</v>
      </c>
      <c r="F9" s="10" t="s">
        <v>167</v>
      </c>
      <c r="G9" s="11">
        <v>2</v>
      </c>
      <c r="H9" s="41"/>
      <c r="I9" s="41"/>
      <c r="J9" s="41"/>
      <c r="K9" s="14">
        <v>2</v>
      </c>
      <c r="L9" s="12" t="s">
        <v>53</v>
      </c>
      <c r="M9" s="13">
        <v>3</v>
      </c>
      <c r="N9" s="9">
        <v>1</v>
      </c>
      <c r="O9" s="10" t="s">
        <v>167</v>
      </c>
      <c r="P9" s="11">
        <v>1</v>
      </c>
      <c r="Q9" s="57"/>
      <c r="R9" s="33"/>
      <c r="S9" s="33"/>
      <c r="T9" s="33"/>
      <c r="U9" s="33"/>
      <c r="V9" s="33"/>
      <c r="W9" s="34"/>
      <c r="X9" s="35"/>
    </row>
    <row r="10" spans="1:24" ht="24.75" customHeight="1">
      <c r="A10" s="36" t="s">
        <v>16</v>
      </c>
      <c r="B10" s="50" t="s">
        <v>168</v>
      </c>
      <c r="C10" s="50"/>
      <c r="D10" s="51"/>
      <c r="E10" s="52" t="s">
        <v>169</v>
      </c>
      <c r="F10" s="50"/>
      <c r="G10" s="51"/>
      <c r="H10" s="52" t="s">
        <v>170</v>
      </c>
      <c r="I10" s="50"/>
      <c r="J10" s="51"/>
      <c r="K10" s="53"/>
      <c r="L10" s="53"/>
      <c r="M10" s="53"/>
      <c r="N10" s="52" t="s">
        <v>165</v>
      </c>
      <c r="O10" s="50"/>
      <c r="P10" s="51"/>
      <c r="Q10" s="72">
        <f>(E11+H11+B11+N11)</f>
        <v>5</v>
      </c>
      <c r="R10" s="30">
        <f>(G11+J11+D11+P11)</f>
        <v>6</v>
      </c>
      <c r="S10" s="30">
        <f>(Q10-R10)</f>
        <v>-1</v>
      </c>
      <c r="T10" s="32">
        <f>COUNTIF(B10:P10,"○")</f>
        <v>2</v>
      </c>
      <c r="U10" s="32">
        <f>COUNTIF(B10:P10,"△")</f>
        <v>0</v>
      </c>
      <c r="V10" s="32">
        <f>COUNTIF(B10:P10,"×")</f>
        <v>2</v>
      </c>
      <c r="W10" s="23">
        <f>(3*T10+1*U10)</f>
        <v>6</v>
      </c>
      <c r="X10" s="25">
        <v>3</v>
      </c>
    </row>
    <row r="11" spans="1:24" ht="24.75" customHeight="1">
      <c r="A11" s="44"/>
      <c r="B11" s="12">
        <v>2</v>
      </c>
      <c r="C11" s="12" t="s">
        <v>164</v>
      </c>
      <c r="D11" s="13">
        <v>0</v>
      </c>
      <c r="E11" s="14">
        <v>0</v>
      </c>
      <c r="F11" s="12" t="s">
        <v>164</v>
      </c>
      <c r="G11" s="13">
        <v>2</v>
      </c>
      <c r="H11" s="14">
        <v>3</v>
      </c>
      <c r="I11" s="12" t="s">
        <v>164</v>
      </c>
      <c r="J11" s="13">
        <v>2</v>
      </c>
      <c r="K11" s="48"/>
      <c r="L11" s="48"/>
      <c r="M11" s="48"/>
      <c r="N11" s="14">
        <v>0</v>
      </c>
      <c r="O11" s="12" t="s">
        <v>160</v>
      </c>
      <c r="P11" s="13">
        <v>2</v>
      </c>
      <c r="Q11" s="57"/>
      <c r="R11" s="33"/>
      <c r="S11" s="33"/>
      <c r="T11" s="33"/>
      <c r="U11" s="33"/>
      <c r="V11" s="33"/>
      <c r="W11" s="34"/>
      <c r="X11" s="35"/>
    </row>
    <row r="12" spans="1:24" ht="24.75" customHeight="1">
      <c r="A12" s="36" t="s">
        <v>17</v>
      </c>
      <c r="B12" s="40" t="s">
        <v>52</v>
      </c>
      <c r="C12" s="38"/>
      <c r="D12" s="39"/>
      <c r="E12" s="40" t="s">
        <v>165</v>
      </c>
      <c r="F12" s="38"/>
      <c r="G12" s="39"/>
      <c r="H12" s="52" t="s">
        <v>166</v>
      </c>
      <c r="I12" s="50"/>
      <c r="J12" s="51"/>
      <c r="K12" s="40" t="s">
        <v>158</v>
      </c>
      <c r="L12" s="38"/>
      <c r="M12" s="39"/>
      <c r="N12" s="67"/>
      <c r="O12" s="67"/>
      <c r="P12" s="73"/>
      <c r="Q12" s="72">
        <f>(E13+H13+K13+B13)</f>
        <v>3</v>
      </c>
      <c r="R12" s="30">
        <f>(G13+J13+M13+D13)</f>
        <v>9</v>
      </c>
      <c r="S12" s="30">
        <f>(Q12-R12)</f>
        <v>-6</v>
      </c>
      <c r="T12" s="32">
        <f>COUNTIF(B12:P12,"○")</f>
        <v>1</v>
      </c>
      <c r="U12" s="32">
        <f>COUNTIF(B12:P12,"△")</f>
        <v>1</v>
      </c>
      <c r="V12" s="32">
        <f>COUNTIF(B12:P12,"×")</f>
        <v>2</v>
      </c>
      <c r="W12" s="23">
        <f>(3*T12+1*U12)</f>
        <v>4</v>
      </c>
      <c r="X12" s="25">
        <v>4</v>
      </c>
    </row>
    <row r="13" spans="1:24" ht="24.75" customHeight="1" thickBot="1">
      <c r="A13" s="37"/>
      <c r="B13" s="15">
        <v>0</v>
      </c>
      <c r="C13" s="15" t="s">
        <v>171</v>
      </c>
      <c r="D13" s="16">
        <v>3</v>
      </c>
      <c r="E13" s="17">
        <v>0</v>
      </c>
      <c r="F13" s="15" t="s">
        <v>172</v>
      </c>
      <c r="G13" s="16">
        <v>5</v>
      </c>
      <c r="H13" s="17">
        <v>1</v>
      </c>
      <c r="I13" s="15" t="s">
        <v>173</v>
      </c>
      <c r="J13" s="16">
        <v>1</v>
      </c>
      <c r="K13" s="17">
        <v>2</v>
      </c>
      <c r="L13" s="15" t="s">
        <v>161</v>
      </c>
      <c r="M13" s="16">
        <v>0</v>
      </c>
      <c r="N13" s="74"/>
      <c r="O13" s="74"/>
      <c r="P13" s="75"/>
      <c r="Q13" s="76"/>
      <c r="R13" s="31"/>
      <c r="S13" s="31"/>
      <c r="T13" s="31"/>
      <c r="U13" s="31"/>
      <c r="V13" s="31"/>
      <c r="W13" s="24"/>
      <c r="X13" s="26"/>
    </row>
    <row r="15" spans="2:27" ht="17.25">
      <c r="B15" s="20" t="s">
        <v>56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3"/>
      <c r="X15" s="27"/>
      <c r="Y15" s="27"/>
      <c r="Z15" s="27"/>
      <c r="AA15" s="27"/>
    </row>
    <row r="16" spans="2:27" ht="17.25">
      <c r="B16" s="20" t="s">
        <v>57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3"/>
      <c r="AA16" s="3"/>
    </row>
    <row r="17" spans="2:27" ht="17.25">
      <c r="B17" s="20" t="s">
        <v>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3"/>
      <c r="AA17" s="3"/>
    </row>
  </sheetData>
  <sheetProtection/>
  <mergeCells count="77">
    <mergeCell ref="W12:W13"/>
    <mergeCell ref="X12:X13"/>
    <mergeCell ref="X15:AA15"/>
    <mergeCell ref="Q12:Q13"/>
    <mergeCell ref="R12:R13"/>
    <mergeCell ref="S12:S13"/>
    <mergeCell ref="T12:T13"/>
    <mergeCell ref="U12:U13"/>
    <mergeCell ref="V12:V13"/>
    <mergeCell ref="A12:A13"/>
    <mergeCell ref="B12:D12"/>
    <mergeCell ref="E12:G12"/>
    <mergeCell ref="H12:J12"/>
    <mergeCell ref="K12:M12"/>
    <mergeCell ref="N12:P13"/>
    <mergeCell ref="S10:S11"/>
    <mergeCell ref="T10:T11"/>
    <mergeCell ref="U10:U11"/>
    <mergeCell ref="V10:V11"/>
    <mergeCell ref="W10:W11"/>
    <mergeCell ref="X10:X11"/>
    <mergeCell ref="W8:W9"/>
    <mergeCell ref="X8:X9"/>
    <mergeCell ref="A10:A11"/>
    <mergeCell ref="B10:D10"/>
    <mergeCell ref="E10:G10"/>
    <mergeCell ref="H10:J10"/>
    <mergeCell ref="K10:M11"/>
    <mergeCell ref="N10:P10"/>
    <mergeCell ref="Q10:Q11"/>
    <mergeCell ref="R10:R11"/>
    <mergeCell ref="Q8:Q9"/>
    <mergeCell ref="R8:R9"/>
    <mergeCell ref="S8:S9"/>
    <mergeCell ref="T8:T9"/>
    <mergeCell ref="U8:U9"/>
    <mergeCell ref="V8:V9"/>
    <mergeCell ref="A8:A9"/>
    <mergeCell ref="B8:D8"/>
    <mergeCell ref="E8:G8"/>
    <mergeCell ref="H8:J9"/>
    <mergeCell ref="K8:M8"/>
    <mergeCell ref="N8:P8"/>
    <mergeCell ref="S6:S7"/>
    <mergeCell ref="T6:T7"/>
    <mergeCell ref="U6:U7"/>
    <mergeCell ref="V6:V7"/>
    <mergeCell ref="W6:W7"/>
    <mergeCell ref="X6:X7"/>
    <mergeCell ref="W4:W5"/>
    <mergeCell ref="X4:X5"/>
    <mergeCell ref="A6:A7"/>
    <mergeCell ref="B6:D6"/>
    <mergeCell ref="E6:G7"/>
    <mergeCell ref="H6:J6"/>
    <mergeCell ref="K6:M6"/>
    <mergeCell ref="N6:P6"/>
    <mergeCell ref="Q6:Q7"/>
    <mergeCell ref="R6:R7"/>
    <mergeCell ref="Q4:Q5"/>
    <mergeCell ref="R4:R5"/>
    <mergeCell ref="S4:S5"/>
    <mergeCell ref="T4:T5"/>
    <mergeCell ref="U4:U5"/>
    <mergeCell ref="V4:V5"/>
    <mergeCell ref="A4:A5"/>
    <mergeCell ref="B4:D5"/>
    <mergeCell ref="E4:G4"/>
    <mergeCell ref="H4:J4"/>
    <mergeCell ref="K4:M4"/>
    <mergeCell ref="N4:P4"/>
    <mergeCell ref="A1:X1"/>
    <mergeCell ref="B3:D3"/>
    <mergeCell ref="E3:G3"/>
    <mergeCell ref="H3:J3"/>
    <mergeCell ref="K3:M3"/>
    <mergeCell ref="N3:P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D6" sqref="AD6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tr">
        <f>A4</f>
        <v>八百津</v>
      </c>
      <c r="C3" s="61"/>
      <c r="D3" s="62"/>
      <c r="E3" s="60" t="str">
        <f>A6</f>
        <v>可児工業</v>
      </c>
      <c r="F3" s="61"/>
      <c r="G3" s="62"/>
      <c r="H3" s="60" t="str">
        <f>A8</f>
        <v>美濃加茂B</v>
      </c>
      <c r="I3" s="61"/>
      <c r="J3" s="62"/>
      <c r="K3" s="60" t="str">
        <f>A10</f>
        <v>加茂</v>
      </c>
      <c r="L3" s="61"/>
      <c r="M3" s="62"/>
      <c r="N3" s="60" t="str">
        <f>A12</f>
        <v>関</v>
      </c>
      <c r="O3" s="61"/>
      <c r="P3" s="62"/>
      <c r="Q3" s="60" t="str">
        <f>A14</f>
        <v>関商工C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58" t="s">
        <v>36</v>
      </c>
      <c r="B4" s="41"/>
      <c r="C4" s="41"/>
      <c r="D4" s="41"/>
      <c r="E4" s="40" t="s">
        <v>92</v>
      </c>
      <c r="F4" s="38"/>
      <c r="G4" s="39"/>
      <c r="H4" s="40" t="s">
        <v>92</v>
      </c>
      <c r="I4" s="38"/>
      <c r="J4" s="39"/>
      <c r="K4" s="40" t="s">
        <v>93</v>
      </c>
      <c r="L4" s="38"/>
      <c r="M4" s="39"/>
      <c r="N4" s="40" t="s">
        <v>94</v>
      </c>
      <c r="O4" s="38"/>
      <c r="P4" s="39"/>
      <c r="Q4" s="40" t="s">
        <v>93</v>
      </c>
      <c r="R4" s="38"/>
      <c r="S4" s="39"/>
      <c r="T4" s="56">
        <f>(E5+H5+K5+N5+Q5)</f>
        <v>5</v>
      </c>
      <c r="U4" s="32">
        <f>(G5+J5+M5+P5+S5)</f>
        <v>10</v>
      </c>
      <c r="V4" s="32">
        <f>(T4-U4)</f>
        <v>-5</v>
      </c>
      <c r="W4" s="32">
        <f>COUNTIF(E4:S4,"○")</f>
        <v>1</v>
      </c>
      <c r="X4" s="32">
        <f>COUNTIF(E4:S4,"△")</f>
        <v>2</v>
      </c>
      <c r="Y4" s="32">
        <f>COUNTIF(E4:S4,"×")</f>
        <v>2</v>
      </c>
      <c r="Z4" s="54">
        <f>(3*W4+1*X4)</f>
        <v>5</v>
      </c>
      <c r="AA4" s="55">
        <v>5</v>
      </c>
    </row>
    <row r="5" spans="1:27" ht="24.75" customHeight="1">
      <c r="A5" s="44"/>
      <c r="B5" s="41"/>
      <c r="C5" s="41"/>
      <c r="D5" s="41"/>
      <c r="E5" s="9">
        <v>0</v>
      </c>
      <c r="F5" s="10" t="s">
        <v>95</v>
      </c>
      <c r="G5" s="11">
        <v>0</v>
      </c>
      <c r="H5" s="9">
        <v>1</v>
      </c>
      <c r="I5" s="10" t="s">
        <v>95</v>
      </c>
      <c r="J5" s="11">
        <v>1</v>
      </c>
      <c r="K5" s="9">
        <v>1</v>
      </c>
      <c r="L5" s="10" t="s">
        <v>95</v>
      </c>
      <c r="M5" s="11">
        <v>2</v>
      </c>
      <c r="N5" s="9">
        <v>3</v>
      </c>
      <c r="O5" s="10" t="s">
        <v>95</v>
      </c>
      <c r="P5" s="11">
        <v>2</v>
      </c>
      <c r="Q5" s="9">
        <v>0</v>
      </c>
      <c r="R5" s="10" t="s">
        <v>95</v>
      </c>
      <c r="S5" s="11">
        <v>5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37</v>
      </c>
      <c r="B6" s="50" t="s">
        <v>92</v>
      </c>
      <c r="C6" s="50"/>
      <c r="D6" s="51"/>
      <c r="E6" s="53"/>
      <c r="F6" s="53"/>
      <c r="G6" s="53"/>
      <c r="H6" s="52" t="s">
        <v>93</v>
      </c>
      <c r="I6" s="50"/>
      <c r="J6" s="51"/>
      <c r="K6" s="52" t="s">
        <v>92</v>
      </c>
      <c r="L6" s="50"/>
      <c r="M6" s="51"/>
      <c r="N6" s="52" t="s">
        <v>93</v>
      </c>
      <c r="O6" s="50"/>
      <c r="P6" s="51"/>
      <c r="Q6" s="52" t="s">
        <v>94</v>
      </c>
      <c r="R6" s="50"/>
      <c r="S6" s="51"/>
      <c r="T6" s="28">
        <f>(B7+H7+K7+N7+Q7)</f>
        <v>2</v>
      </c>
      <c r="U6" s="30">
        <f>(J7+D7+M7+P7+S7)</f>
        <v>7</v>
      </c>
      <c r="V6" s="30">
        <f>(T6-U6)</f>
        <v>-5</v>
      </c>
      <c r="W6" s="32">
        <f>COUNTIF(B6:S6,"○")</f>
        <v>1</v>
      </c>
      <c r="X6" s="32">
        <f>COUNTIF(B6:S6,"△")</f>
        <v>2</v>
      </c>
      <c r="Y6" s="32">
        <f>COUNTIF(B6:S6,"×")</f>
        <v>2</v>
      </c>
      <c r="Z6" s="23">
        <f>(3*W6+1*X6)</f>
        <v>5</v>
      </c>
      <c r="AA6" s="25">
        <v>6</v>
      </c>
    </row>
    <row r="7" spans="1:27" ht="24.75" customHeight="1">
      <c r="A7" s="44"/>
      <c r="B7" s="12">
        <v>0</v>
      </c>
      <c r="C7" s="12" t="s">
        <v>95</v>
      </c>
      <c r="D7" s="13">
        <v>0</v>
      </c>
      <c r="E7" s="48"/>
      <c r="F7" s="48"/>
      <c r="G7" s="48"/>
      <c r="H7" s="14">
        <v>0</v>
      </c>
      <c r="I7" s="12" t="s">
        <v>95</v>
      </c>
      <c r="J7" s="13">
        <v>3</v>
      </c>
      <c r="K7" s="14">
        <v>1</v>
      </c>
      <c r="L7" s="12" t="s">
        <v>95</v>
      </c>
      <c r="M7" s="13">
        <v>1</v>
      </c>
      <c r="N7" s="14">
        <v>0</v>
      </c>
      <c r="O7" s="12" t="s">
        <v>95</v>
      </c>
      <c r="P7" s="13">
        <v>3</v>
      </c>
      <c r="Q7" s="14">
        <v>1</v>
      </c>
      <c r="R7" s="12" t="s">
        <v>95</v>
      </c>
      <c r="S7" s="13">
        <v>0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38</v>
      </c>
      <c r="B8" s="38" t="s">
        <v>92</v>
      </c>
      <c r="C8" s="38"/>
      <c r="D8" s="39"/>
      <c r="E8" s="40" t="s">
        <v>94</v>
      </c>
      <c r="F8" s="38"/>
      <c r="G8" s="39"/>
      <c r="H8" s="41"/>
      <c r="I8" s="41"/>
      <c r="J8" s="41"/>
      <c r="K8" s="40" t="s">
        <v>94</v>
      </c>
      <c r="L8" s="38"/>
      <c r="M8" s="39"/>
      <c r="N8" s="40" t="s">
        <v>94</v>
      </c>
      <c r="O8" s="38"/>
      <c r="P8" s="39"/>
      <c r="Q8" s="40" t="s">
        <v>94</v>
      </c>
      <c r="R8" s="38"/>
      <c r="S8" s="39"/>
      <c r="T8" s="28">
        <f>(E9+B9+K9+N9+Q9)</f>
        <v>14</v>
      </c>
      <c r="U8" s="30">
        <f>(G9+D9+M9+P9+S9)</f>
        <v>3</v>
      </c>
      <c r="V8" s="30">
        <f>(T8-U8)</f>
        <v>11</v>
      </c>
      <c r="W8" s="32">
        <f>COUNTIF(B8:S8,"○")</f>
        <v>4</v>
      </c>
      <c r="X8" s="32">
        <f>COUNTIF(B8:S8,"△")</f>
        <v>1</v>
      </c>
      <c r="Y8" s="32">
        <f>COUNTIF(B8:S8,"×")</f>
        <v>0</v>
      </c>
      <c r="Z8" s="23">
        <f>(3*W8+1*X8)</f>
        <v>13</v>
      </c>
      <c r="AA8" s="25">
        <v>1</v>
      </c>
    </row>
    <row r="9" spans="1:27" ht="24.75" customHeight="1">
      <c r="A9" s="44"/>
      <c r="B9" s="10">
        <v>1</v>
      </c>
      <c r="C9" s="10" t="s">
        <v>95</v>
      </c>
      <c r="D9" s="11">
        <v>1</v>
      </c>
      <c r="E9" s="9">
        <v>3</v>
      </c>
      <c r="F9" s="10" t="s">
        <v>95</v>
      </c>
      <c r="G9" s="11">
        <v>0</v>
      </c>
      <c r="H9" s="41"/>
      <c r="I9" s="41"/>
      <c r="J9" s="41"/>
      <c r="K9" s="9">
        <v>4</v>
      </c>
      <c r="L9" s="10" t="s">
        <v>95</v>
      </c>
      <c r="M9" s="11">
        <v>1</v>
      </c>
      <c r="N9" s="9">
        <v>3</v>
      </c>
      <c r="O9" s="10" t="s">
        <v>95</v>
      </c>
      <c r="P9" s="11">
        <v>0</v>
      </c>
      <c r="Q9" s="9">
        <v>3</v>
      </c>
      <c r="R9" s="10" t="s">
        <v>95</v>
      </c>
      <c r="S9" s="11">
        <v>1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39</v>
      </c>
      <c r="B10" s="50" t="s">
        <v>96</v>
      </c>
      <c r="C10" s="50"/>
      <c r="D10" s="51"/>
      <c r="E10" s="52" t="s">
        <v>97</v>
      </c>
      <c r="F10" s="50"/>
      <c r="G10" s="51"/>
      <c r="H10" s="52" t="s">
        <v>98</v>
      </c>
      <c r="I10" s="50"/>
      <c r="J10" s="51"/>
      <c r="K10" s="53"/>
      <c r="L10" s="53"/>
      <c r="M10" s="53"/>
      <c r="N10" s="52" t="s">
        <v>97</v>
      </c>
      <c r="O10" s="50"/>
      <c r="P10" s="51"/>
      <c r="Q10" s="52" t="s">
        <v>98</v>
      </c>
      <c r="R10" s="50"/>
      <c r="S10" s="51"/>
      <c r="T10" s="28">
        <f>(E11+H11+B11+N11+Q11)</f>
        <v>5</v>
      </c>
      <c r="U10" s="30">
        <f>(G11+J11+D11+P11+S11)</f>
        <v>9</v>
      </c>
      <c r="V10" s="30">
        <f>(T10-U10)</f>
        <v>-4</v>
      </c>
      <c r="W10" s="32">
        <f>COUNTIF(B10:S10,"○")</f>
        <v>1</v>
      </c>
      <c r="X10" s="32">
        <f>COUNTIF(B10:S10,"△")</f>
        <v>2</v>
      </c>
      <c r="Y10" s="32">
        <f>COUNTIF(B10:S10,"×")</f>
        <v>2</v>
      </c>
      <c r="Z10" s="23">
        <f>(3*W10+1*X10)</f>
        <v>5</v>
      </c>
      <c r="AA10" s="25">
        <v>4</v>
      </c>
    </row>
    <row r="11" spans="1:27" ht="24.75" customHeight="1">
      <c r="A11" s="44"/>
      <c r="B11" s="12">
        <v>2</v>
      </c>
      <c r="C11" s="12" t="s">
        <v>99</v>
      </c>
      <c r="D11" s="13">
        <v>1</v>
      </c>
      <c r="E11" s="14">
        <v>1</v>
      </c>
      <c r="F11" s="12" t="s">
        <v>99</v>
      </c>
      <c r="G11" s="13">
        <v>1</v>
      </c>
      <c r="H11" s="14">
        <v>1</v>
      </c>
      <c r="I11" s="12" t="s">
        <v>99</v>
      </c>
      <c r="J11" s="13">
        <v>4</v>
      </c>
      <c r="K11" s="48"/>
      <c r="L11" s="48"/>
      <c r="M11" s="48"/>
      <c r="N11" s="14">
        <v>1</v>
      </c>
      <c r="O11" s="12" t="s">
        <v>99</v>
      </c>
      <c r="P11" s="13">
        <v>1</v>
      </c>
      <c r="Q11" s="14">
        <v>0</v>
      </c>
      <c r="R11" s="12" t="s">
        <v>99</v>
      </c>
      <c r="S11" s="13">
        <v>2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40</v>
      </c>
      <c r="B12" s="38" t="s">
        <v>100</v>
      </c>
      <c r="C12" s="38"/>
      <c r="D12" s="39"/>
      <c r="E12" s="40" t="s">
        <v>101</v>
      </c>
      <c r="F12" s="38"/>
      <c r="G12" s="39"/>
      <c r="H12" s="40" t="s">
        <v>100</v>
      </c>
      <c r="I12" s="38"/>
      <c r="J12" s="39"/>
      <c r="K12" s="40" t="s">
        <v>102</v>
      </c>
      <c r="L12" s="38"/>
      <c r="M12" s="39"/>
      <c r="N12" s="45"/>
      <c r="O12" s="41"/>
      <c r="P12" s="46"/>
      <c r="Q12" s="40" t="s">
        <v>101</v>
      </c>
      <c r="R12" s="38"/>
      <c r="S12" s="39"/>
      <c r="T12" s="28">
        <f>(E13+H13+K13+B13+Q13)</f>
        <v>7</v>
      </c>
      <c r="U12" s="30">
        <f>(G13+J13+M13+D13+S13)</f>
        <v>7</v>
      </c>
      <c r="V12" s="30">
        <f>(T12-U12)</f>
        <v>0</v>
      </c>
      <c r="W12" s="32">
        <f>COUNTIF(B12:S12,"○")</f>
        <v>2</v>
      </c>
      <c r="X12" s="32">
        <f>COUNTIF(B12:S12,"△")</f>
        <v>1</v>
      </c>
      <c r="Y12" s="32">
        <f>COUNTIF(B12:S12,"×")</f>
        <v>2</v>
      </c>
      <c r="Z12" s="23">
        <f>(3*W12+1*X12)</f>
        <v>7</v>
      </c>
      <c r="AA12" s="25">
        <v>2</v>
      </c>
    </row>
    <row r="13" spans="1:27" ht="24.75" customHeight="1">
      <c r="A13" s="44"/>
      <c r="B13" s="12">
        <v>2</v>
      </c>
      <c r="C13" s="12" t="s">
        <v>103</v>
      </c>
      <c r="D13" s="13">
        <v>3</v>
      </c>
      <c r="E13" s="14">
        <v>3</v>
      </c>
      <c r="F13" s="12" t="s">
        <v>103</v>
      </c>
      <c r="G13" s="13">
        <v>0</v>
      </c>
      <c r="H13" s="14">
        <v>0</v>
      </c>
      <c r="I13" s="12" t="s">
        <v>103</v>
      </c>
      <c r="J13" s="13">
        <v>3</v>
      </c>
      <c r="K13" s="14">
        <v>1</v>
      </c>
      <c r="L13" s="12" t="s">
        <v>103</v>
      </c>
      <c r="M13" s="13">
        <v>1</v>
      </c>
      <c r="N13" s="47"/>
      <c r="O13" s="48"/>
      <c r="P13" s="49"/>
      <c r="Q13" s="14">
        <v>1</v>
      </c>
      <c r="R13" s="12" t="s">
        <v>103</v>
      </c>
      <c r="S13" s="13">
        <v>0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41</v>
      </c>
      <c r="B14" s="38" t="s">
        <v>101</v>
      </c>
      <c r="C14" s="38"/>
      <c r="D14" s="39"/>
      <c r="E14" s="40" t="s">
        <v>100</v>
      </c>
      <c r="F14" s="38"/>
      <c r="G14" s="39"/>
      <c r="H14" s="40" t="s">
        <v>100</v>
      </c>
      <c r="I14" s="38"/>
      <c r="J14" s="39"/>
      <c r="K14" s="40" t="s">
        <v>101</v>
      </c>
      <c r="L14" s="38"/>
      <c r="M14" s="39"/>
      <c r="N14" s="40" t="s">
        <v>100</v>
      </c>
      <c r="O14" s="38"/>
      <c r="P14" s="39"/>
      <c r="Q14" s="41"/>
      <c r="R14" s="41"/>
      <c r="S14" s="41"/>
      <c r="T14" s="28">
        <f>(E15+H15+K15+N15+B15)</f>
        <v>8</v>
      </c>
      <c r="U14" s="30">
        <f>(G15+J15+M15+P15+D15)</f>
        <v>5</v>
      </c>
      <c r="V14" s="30">
        <f>(T14-U14)</f>
        <v>3</v>
      </c>
      <c r="W14" s="32">
        <f>COUNTIF(B14:S14,"○")</f>
        <v>2</v>
      </c>
      <c r="X14" s="32">
        <f>COUNTIF(B14:S14,"△")</f>
        <v>0</v>
      </c>
      <c r="Y14" s="32">
        <f>COUNTIF(B14:S14,"×")</f>
        <v>3</v>
      </c>
      <c r="Z14" s="23">
        <f>(3*W14+1*X14)</f>
        <v>6</v>
      </c>
      <c r="AA14" s="25">
        <v>3</v>
      </c>
    </row>
    <row r="15" spans="1:27" ht="24.75" customHeight="1" thickBot="1">
      <c r="A15" s="37"/>
      <c r="B15" s="15">
        <v>5</v>
      </c>
      <c r="C15" s="15" t="s">
        <v>103</v>
      </c>
      <c r="D15" s="16">
        <v>0</v>
      </c>
      <c r="E15" s="17">
        <v>0</v>
      </c>
      <c r="F15" s="15" t="s">
        <v>103</v>
      </c>
      <c r="G15" s="16">
        <v>1</v>
      </c>
      <c r="H15" s="17">
        <v>1</v>
      </c>
      <c r="I15" s="15" t="s">
        <v>103</v>
      </c>
      <c r="J15" s="16">
        <v>3</v>
      </c>
      <c r="K15" s="17">
        <v>2</v>
      </c>
      <c r="L15" s="15" t="s">
        <v>103</v>
      </c>
      <c r="M15" s="16">
        <v>0</v>
      </c>
      <c r="N15" s="17">
        <v>0</v>
      </c>
      <c r="O15" s="15" t="s">
        <v>103</v>
      </c>
      <c r="P15" s="16">
        <v>1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A3" sqref="AA3:AA15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tr">
        <f>A4</f>
        <v>加茂農林</v>
      </c>
      <c r="C3" s="61"/>
      <c r="D3" s="62"/>
      <c r="E3" s="60" t="str">
        <f>A6</f>
        <v>関有知</v>
      </c>
      <c r="F3" s="61"/>
      <c r="G3" s="62"/>
      <c r="H3" s="60" t="str">
        <f>A8</f>
        <v>美濃加茂A</v>
      </c>
      <c r="I3" s="61"/>
      <c r="J3" s="62"/>
      <c r="K3" s="60" t="str">
        <f>A10</f>
        <v>郡上</v>
      </c>
      <c r="L3" s="61"/>
      <c r="M3" s="62"/>
      <c r="N3" s="60" t="str">
        <f>A12</f>
        <v>可児</v>
      </c>
      <c r="O3" s="61"/>
      <c r="P3" s="62"/>
      <c r="Q3" s="60" t="str">
        <f>A14</f>
        <v>武義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58" t="s">
        <v>30</v>
      </c>
      <c r="B4" s="41"/>
      <c r="C4" s="41"/>
      <c r="D4" s="41"/>
      <c r="E4" s="40" t="s">
        <v>52</v>
      </c>
      <c r="F4" s="38"/>
      <c r="G4" s="39"/>
      <c r="H4" s="40" t="s">
        <v>52</v>
      </c>
      <c r="I4" s="38"/>
      <c r="J4" s="39"/>
      <c r="K4" s="40" t="s">
        <v>63</v>
      </c>
      <c r="L4" s="38"/>
      <c r="M4" s="39"/>
      <c r="N4" s="40" t="s">
        <v>52</v>
      </c>
      <c r="O4" s="38"/>
      <c r="P4" s="39"/>
      <c r="Q4" s="40" t="s">
        <v>64</v>
      </c>
      <c r="R4" s="38"/>
      <c r="S4" s="39"/>
      <c r="T4" s="56">
        <f>(E5+H5+K5+N5+Q5)</f>
        <v>5</v>
      </c>
      <c r="U4" s="32">
        <f>(G5+J5+M5+P5+S5)</f>
        <v>10</v>
      </c>
      <c r="V4" s="32">
        <f>(T4-U4)</f>
        <v>-5</v>
      </c>
      <c r="W4" s="32">
        <f>COUNTIF(E4:S4,"○")</f>
        <v>0</v>
      </c>
      <c r="X4" s="32">
        <f>COUNTIF(E4:S4,"△")</f>
        <v>0</v>
      </c>
      <c r="Y4" s="32">
        <f>COUNTIF(E4:S4,"×")</f>
        <v>4</v>
      </c>
      <c r="Z4" s="54">
        <v>3</v>
      </c>
      <c r="AA4" s="55">
        <v>5</v>
      </c>
    </row>
    <row r="5" spans="1:27" ht="24.75" customHeight="1">
      <c r="A5" s="44"/>
      <c r="B5" s="41"/>
      <c r="C5" s="41"/>
      <c r="D5" s="41"/>
      <c r="E5" s="9">
        <v>2</v>
      </c>
      <c r="F5" s="10" t="s">
        <v>67</v>
      </c>
      <c r="G5" s="11">
        <v>3</v>
      </c>
      <c r="H5" s="9">
        <v>1</v>
      </c>
      <c r="I5" s="10" t="s">
        <v>53</v>
      </c>
      <c r="J5" s="11">
        <v>3</v>
      </c>
      <c r="K5" s="9">
        <v>0</v>
      </c>
      <c r="L5" s="10" t="s">
        <v>53</v>
      </c>
      <c r="M5" s="11">
        <v>2</v>
      </c>
      <c r="N5" s="9">
        <v>1</v>
      </c>
      <c r="O5" s="10" t="s">
        <v>53</v>
      </c>
      <c r="P5" s="11">
        <v>2</v>
      </c>
      <c r="Q5" s="9">
        <v>1</v>
      </c>
      <c r="R5" s="10" t="s">
        <v>53</v>
      </c>
      <c r="S5" s="11">
        <v>0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31</v>
      </c>
      <c r="B6" s="50" t="s">
        <v>64</v>
      </c>
      <c r="C6" s="50"/>
      <c r="D6" s="51"/>
      <c r="E6" s="53"/>
      <c r="F6" s="53"/>
      <c r="G6" s="53"/>
      <c r="H6" s="52" t="s">
        <v>64</v>
      </c>
      <c r="I6" s="50"/>
      <c r="J6" s="51"/>
      <c r="K6" s="52" t="s">
        <v>66</v>
      </c>
      <c r="L6" s="50"/>
      <c r="M6" s="51"/>
      <c r="N6" s="52" t="s">
        <v>64</v>
      </c>
      <c r="O6" s="50"/>
      <c r="P6" s="51"/>
      <c r="Q6" s="52" t="s">
        <v>64</v>
      </c>
      <c r="R6" s="50"/>
      <c r="S6" s="51"/>
      <c r="T6" s="28">
        <f>(B7+H7+K7+N7+Q7)</f>
        <v>8</v>
      </c>
      <c r="U6" s="30">
        <f>(J7+D7+M7+P7+S7)</f>
        <v>2</v>
      </c>
      <c r="V6" s="30">
        <f>(T6-U6)</f>
        <v>6</v>
      </c>
      <c r="W6" s="32">
        <f>COUNTIF(B6:S6,"○")</f>
        <v>0</v>
      </c>
      <c r="X6" s="32">
        <f>COUNTIF(B6:S6,"△")</f>
        <v>1</v>
      </c>
      <c r="Y6" s="32">
        <f>COUNTIF(B6:S6,"×")</f>
        <v>0</v>
      </c>
      <c r="Z6" s="23">
        <v>13</v>
      </c>
      <c r="AA6" s="25">
        <v>1</v>
      </c>
    </row>
    <row r="7" spans="1:27" ht="24.75" customHeight="1">
      <c r="A7" s="44"/>
      <c r="B7" s="12">
        <v>3</v>
      </c>
      <c r="C7" s="12" t="s">
        <v>53</v>
      </c>
      <c r="D7" s="13">
        <v>2</v>
      </c>
      <c r="E7" s="48"/>
      <c r="F7" s="48"/>
      <c r="G7" s="48"/>
      <c r="H7" s="14">
        <v>1</v>
      </c>
      <c r="I7" s="12" t="s">
        <v>53</v>
      </c>
      <c r="J7" s="13">
        <v>0</v>
      </c>
      <c r="K7" s="14">
        <v>0</v>
      </c>
      <c r="L7" s="12" t="s">
        <v>53</v>
      </c>
      <c r="M7" s="13">
        <v>0</v>
      </c>
      <c r="N7" s="14">
        <v>2</v>
      </c>
      <c r="O7" s="12" t="s">
        <v>53</v>
      </c>
      <c r="P7" s="13">
        <v>0</v>
      </c>
      <c r="Q7" s="14">
        <v>2</v>
      </c>
      <c r="R7" s="12" t="s">
        <v>53</v>
      </c>
      <c r="S7" s="13">
        <v>0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32</v>
      </c>
      <c r="B8" s="38" t="s">
        <v>64</v>
      </c>
      <c r="C8" s="38"/>
      <c r="D8" s="39"/>
      <c r="E8" s="40" t="s">
        <v>52</v>
      </c>
      <c r="F8" s="38"/>
      <c r="G8" s="39"/>
      <c r="H8" s="41"/>
      <c r="I8" s="41"/>
      <c r="J8" s="41"/>
      <c r="K8" s="40" t="s">
        <v>52</v>
      </c>
      <c r="L8" s="38"/>
      <c r="M8" s="39"/>
      <c r="N8" s="40" t="s">
        <v>73</v>
      </c>
      <c r="O8" s="38"/>
      <c r="P8" s="39"/>
      <c r="Q8" s="40" t="s">
        <v>66</v>
      </c>
      <c r="R8" s="38"/>
      <c r="S8" s="39"/>
      <c r="T8" s="28">
        <f>(E9+B9+K9+N9+Q9)</f>
        <v>9</v>
      </c>
      <c r="U8" s="30">
        <f>(G9+D9+M9+P9+S9)</f>
        <v>6</v>
      </c>
      <c r="V8" s="30">
        <f>(T8-U8)</f>
        <v>3</v>
      </c>
      <c r="W8" s="32">
        <f>COUNTIF(B8:S8,"○")</f>
        <v>0</v>
      </c>
      <c r="X8" s="32">
        <f>COUNTIF(B8:S8,"△")</f>
        <v>1</v>
      </c>
      <c r="Y8" s="32">
        <f>COUNTIF(B8:S8,"×")</f>
        <v>2</v>
      </c>
      <c r="Z8" s="23">
        <v>7</v>
      </c>
      <c r="AA8" s="25">
        <v>4</v>
      </c>
    </row>
    <row r="9" spans="1:27" ht="24.75" customHeight="1">
      <c r="A9" s="44"/>
      <c r="B9" s="10">
        <v>3</v>
      </c>
      <c r="C9" s="10" t="s">
        <v>53</v>
      </c>
      <c r="D9" s="11">
        <v>1</v>
      </c>
      <c r="E9" s="9">
        <v>0</v>
      </c>
      <c r="F9" s="10" t="s">
        <v>53</v>
      </c>
      <c r="G9" s="11">
        <v>1</v>
      </c>
      <c r="H9" s="41"/>
      <c r="I9" s="41"/>
      <c r="J9" s="41"/>
      <c r="K9" s="9">
        <v>2</v>
      </c>
      <c r="L9" s="10" t="s">
        <v>53</v>
      </c>
      <c r="M9" s="11">
        <v>3</v>
      </c>
      <c r="N9" s="9">
        <v>4</v>
      </c>
      <c r="O9" s="10" t="s">
        <v>53</v>
      </c>
      <c r="P9" s="11">
        <v>1</v>
      </c>
      <c r="Q9" s="9">
        <v>0</v>
      </c>
      <c r="R9" s="10" t="s">
        <v>53</v>
      </c>
      <c r="S9" s="11">
        <v>0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33</v>
      </c>
      <c r="B10" s="50" t="s">
        <v>64</v>
      </c>
      <c r="C10" s="50"/>
      <c r="D10" s="51"/>
      <c r="E10" s="52" t="s">
        <v>65</v>
      </c>
      <c r="F10" s="50"/>
      <c r="G10" s="51"/>
      <c r="H10" s="52" t="s">
        <v>64</v>
      </c>
      <c r="I10" s="50"/>
      <c r="J10" s="51"/>
      <c r="K10" s="53"/>
      <c r="L10" s="53"/>
      <c r="M10" s="53"/>
      <c r="N10" s="52" t="s">
        <v>52</v>
      </c>
      <c r="O10" s="50"/>
      <c r="P10" s="51"/>
      <c r="Q10" s="78" t="s">
        <v>73</v>
      </c>
      <c r="R10" s="50"/>
      <c r="S10" s="51"/>
      <c r="T10" s="28">
        <f>(E11+H11+B11+N11+Q11)</f>
        <v>9</v>
      </c>
      <c r="U10" s="30">
        <f>(G11+J11+D11+P11+S11)</f>
        <v>6</v>
      </c>
      <c r="V10" s="30">
        <f>(T10-U10)</f>
        <v>3</v>
      </c>
      <c r="W10" s="32">
        <f>COUNTIF(B10:S10,"○")</f>
        <v>0</v>
      </c>
      <c r="X10" s="32">
        <f>COUNTIF(B10:S10,"△")</f>
        <v>1</v>
      </c>
      <c r="Y10" s="32">
        <f>COUNTIF(B10:S10,"×")</f>
        <v>1</v>
      </c>
      <c r="Z10" s="23">
        <v>10</v>
      </c>
      <c r="AA10" s="25">
        <v>2</v>
      </c>
    </row>
    <row r="11" spans="1:27" ht="24.75" customHeight="1">
      <c r="A11" s="44"/>
      <c r="B11" s="12">
        <v>2</v>
      </c>
      <c r="C11" s="12" t="s">
        <v>53</v>
      </c>
      <c r="D11" s="13">
        <v>0</v>
      </c>
      <c r="E11" s="14">
        <v>0</v>
      </c>
      <c r="F11" s="12" t="s">
        <v>67</v>
      </c>
      <c r="G11" s="13">
        <v>0</v>
      </c>
      <c r="H11" s="14">
        <v>3</v>
      </c>
      <c r="I11" s="12" t="s">
        <v>53</v>
      </c>
      <c r="J11" s="13">
        <v>2</v>
      </c>
      <c r="K11" s="48"/>
      <c r="L11" s="48"/>
      <c r="M11" s="48"/>
      <c r="N11" s="14">
        <v>2</v>
      </c>
      <c r="O11" s="12" t="s">
        <v>67</v>
      </c>
      <c r="P11" s="13">
        <v>3</v>
      </c>
      <c r="Q11" s="14">
        <v>2</v>
      </c>
      <c r="R11" s="12" t="s">
        <v>53</v>
      </c>
      <c r="S11" s="13">
        <v>1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34</v>
      </c>
      <c r="B12" s="38" t="s">
        <v>73</v>
      </c>
      <c r="C12" s="38"/>
      <c r="D12" s="39"/>
      <c r="E12" s="40" t="s">
        <v>70</v>
      </c>
      <c r="F12" s="38"/>
      <c r="G12" s="39"/>
      <c r="H12" s="40" t="s">
        <v>52</v>
      </c>
      <c r="I12" s="38"/>
      <c r="J12" s="39"/>
      <c r="K12" s="40" t="s">
        <v>64</v>
      </c>
      <c r="L12" s="38"/>
      <c r="M12" s="39"/>
      <c r="N12" s="45"/>
      <c r="O12" s="41"/>
      <c r="P12" s="46"/>
      <c r="Q12" s="40" t="s">
        <v>68</v>
      </c>
      <c r="R12" s="38"/>
      <c r="S12" s="39"/>
      <c r="T12" s="28">
        <f>(E13+H13+K13+B13+Q13)</f>
        <v>8</v>
      </c>
      <c r="U12" s="30">
        <f>(G13+J13+M13+D13+S13)</f>
        <v>9</v>
      </c>
      <c r="V12" s="30">
        <f>(T12-U12)</f>
        <v>-1</v>
      </c>
      <c r="W12" s="32">
        <f>COUNTIF(B12:S12,"○")</f>
        <v>0</v>
      </c>
      <c r="X12" s="32">
        <f>COUNTIF(B12:S12,"△")</f>
        <v>0</v>
      </c>
      <c r="Y12" s="32">
        <f>COUNTIF(B12:S12,"×")</f>
        <v>2</v>
      </c>
      <c r="Z12" s="23">
        <v>9</v>
      </c>
      <c r="AA12" s="25">
        <v>3</v>
      </c>
    </row>
    <row r="13" spans="1:27" ht="24.75" customHeight="1">
      <c r="A13" s="44"/>
      <c r="B13" s="12">
        <v>2</v>
      </c>
      <c r="C13" s="12" t="s">
        <v>53</v>
      </c>
      <c r="D13" s="13">
        <v>1</v>
      </c>
      <c r="E13" s="14">
        <v>0</v>
      </c>
      <c r="F13" s="12" t="s">
        <v>69</v>
      </c>
      <c r="G13" s="13">
        <v>2</v>
      </c>
      <c r="H13" s="14">
        <v>1</v>
      </c>
      <c r="I13" s="12" t="s">
        <v>69</v>
      </c>
      <c r="J13" s="13">
        <v>4</v>
      </c>
      <c r="K13" s="14">
        <v>3</v>
      </c>
      <c r="L13" s="12" t="s">
        <v>53</v>
      </c>
      <c r="M13" s="13">
        <v>2</v>
      </c>
      <c r="N13" s="47"/>
      <c r="O13" s="48"/>
      <c r="P13" s="49"/>
      <c r="Q13" s="14">
        <v>2</v>
      </c>
      <c r="R13" s="12" t="s">
        <v>53</v>
      </c>
      <c r="S13" s="13">
        <v>0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35</v>
      </c>
      <c r="B14" s="38" t="s">
        <v>52</v>
      </c>
      <c r="C14" s="38"/>
      <c r="D14" s="39"/>
      <c r="E14" s="40" t="s">
        <v>70</v>
      </c>
      <c r="F14" s="38"/>
      <c r="G14" s="39"/>
      <c r="H14" s="40" t="s">
        <v>65</v>
      </c>
      <c r="I14" s="38"/>
      <c r="J14" s="39"/>
      <c r="K14" s="40" t="s">
        <v>70</v>
      </c>
      <c r="L14" s="38"/>
      <c r="M14" s="39"/>
      <c r="N14" s="40" t="s">
        <v>63</v>
      </c>
      <c r="O14" s="38"/>
      <c r="P14" s="39"/>
      <c r="Q14" s="41"/>
      <c r="R14" s="41"/>
      <c r="S14" s="41"/>
      <c r="T14" s="28">
        <f>(E15+H15+K15+N15+B15)</f>
        <v>1</v>
      </c>
      <c r="U14" s="30">
        <f>(G15+J15+M15+P15+D15)</f>
        <v>7</v>
      </c>
      <c r="V14" s="30">
        <f>(T14-U14)</f>
        <v>-6</v>
      </c>
      <c r="W14" s="32">
        <f>COUNTIF(B14:S14,"○")</f>
        <v>0</v>
      </c>
      <c r="X14" s="32">
        <f>COUNTIF(B14:S14,"△")</f>
        <v>1</v>
      </c>
      <c r="Y14" s="32">
        <f>COUNTIF(B14:S14,"×")</f>
        <v>4</v>
      </c>
      <c r="Z14" s="23">
        <f>(3*W14+1*X14)</f>
        <v>1</v>
      </c>
      <c r="AA14" s="25">
        <v>6</v>
      </c>
    </row>
    <row r="15" spans="1:27" ht="24.75" customHeight="1" thickBot="1">
      <c r="A15" s="37"/>
      <c r="B15" s="15">
        <v>0</v>
      </c>
      <c r="C15" s="15" t="s">
        <v>67</v>
      </c>
      <c r="D15" s="16">
        <v>1</v>
      </c>
      <c r="E15" s="17">
        <v>0</v>
      </c>
      <c r="F15" s="15" t="s">
        <v>53</v>
      </c>
      <c r="G15" s="16">
        <v>2</v>
      </c>
      <c r="H15" s="17">
        <v>0</v>
      </c>
      <c r="I15" s="15" t="s">
        <v>53</v>
      </c>
      <c r="J15" s="16">
        <v>0</v>
      </c>
      <c r="K15" s="17">
        <v>1</v>
      </c>
      <c r="L15" s="15" t="s">
        <v>53</v>
      </c>
      <c r="M15" s="16">
        <v>2</v>
      </c>
      <c r="N15" s="17">
        <v>0</v>
      </c>
      <c r="O15" s="15" t="s">
        <v>53</v>
      </c>
      <c r="P15" s="16">
        <v>2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7" t="s">
        <v>71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Q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13.875" style="2" customWidth="1"/>
    <col min="2" max="3" width="3.625" style="2" customWidth="1"/>
    <col min="4" max="19" width="3.625" style="1" customWidth="1"/>
    <col min="20" max="25" width="4.625" style="1" customWidth="1"/>
    <col min="26" max="16384" width="9.00390625" style="1" customWidth="1"/>
  </cols>
  <sheetData>
    <row r="1" spans="1:27" ht="32.25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</row>
    <row r="3" spans="1:27" ht="58.5" customHeight="1">
      <c r="A3" s="5"/>
      <c r="B3" s="60" t="str">
        <f>A4</f>
        <v>麗澤瑞浪</v>
      </c>
      <c r="C3" s="61"/>
      <c r="D3" s="62"/>
      <c r="E3" s="60" t="str">
        <f>A6</f>
        <v>中京Ｃ</v>
      </c>
      <c r="F3" s="61"/>
      <c r="G3" s="62"/>
      <c r="H3" s="60" t="str">
        <f>A8</f>
        <v>中津</v>
      </c>
      <c r="I3" s="61"/>
      <c r="J3" s="62"/>
      <c r="K3" s="60" t="str">
        <f>A10</f>
        <v>土岐商Ｂ</v>
      </c>
      <c r="L3" s="61"/>
      <c r="M3" s="62"/>
      <c r="N3" s="60" t="str">
        <f>A12</f>
        <v>多治見北Ａ</v>
      </c>
      <c r="O3" s="61"/>
      <c r="P3" s="62"/>
      <c r="Q3" s="60" t="str">
        <f>A14</f>
        <v>中津川工業Ｂ</v>
      </c>
      <c r="R3" s="61"/>
      <c r="S3" s="62"/>
      <c r="T3" s="6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8" t="s">
        <v>49</v>
      </c>
      <c r="AA3" s="21" t="s">
        <v>50</v>
      </c>
    </row>
    <row r="4" spans="1:27" ht="24.75" customHeight="1">
      <c r="A4" s="36" t="s">
        <v>24</v>
      </c>
      <c r="B4" s="41"/>
      <c r="C4" s="41"/>
      <c r="D4" s="41"/>
      <c r="E4" s="40" t="s">
        <v>115</v>
      </c>
      <c r="F4" s="38"/>
      <c r="G4" s="39"/>
      <c r="H4" s="40" t="s">
        <v>116</v>
      </c>
      <c r="I4" s="38"/>
      <c r="J4" s="39"/>
      <c r="K4" s="40" t="s">
        <v>115</v>
      </c>
      <c r="L4" s="38"/>
      <c r="M4" s="39"/>
      <c r="N4" s="40" t="s">
        <v>52</v>
      </c>
      <c r="O4" s="38"/>
      <c r="P4" s="39"/>
      <c r="Q4" s="40" t="s">
        <v>117</v>
      </c>
      <c r="R4" s="38"/>
      <c r="S4" s="39"/>
      <c r="T4" s="56">
        <f>(E5+H5+K5+N5+Q5)</f>
        <v>5</v>
      </c>
      <c r="U4" s="32">
        <f>(G5+J5+M5+P5+S5)</f>
        <v>16</v>
      </c>
      <c r="V4" s="32">
        <f>(T4-U4)</f>
        <v>-11</v>
      </c>
      <c r="W4" s="32">
        <f>COUNTIF(E4:S4,"○")</f>
        <v>0</v>
      </c>
      <c r="X4" s="32">
        <f>COUNTIF(E4:S4,"△")</f>
        <v>1</v>
      </c>
      <c r="Y4" s="32">
        <f>COUNTIF(E4:S4,"×")</f>
        <v>4</v>
      </c>
      <c r="Z4" s="54">
        <f>(3*W4+1*X4)</f>
        <v>1</v>
      </c>
      <c r="AA4" s="55">
        <v>6</v>
      </c>
    </row>
    <row r="5" spans="1:27" ht="24.75" customHeight="1">
      <c r="A5" s="44"/>
      <c r="B5" s="41"/>
      <c r="C5" s="41"/>
      <c r="D5" s="41"/>
      <c r="E5" s="9">
        <v>1</v>
      </c>
      <c r="F5" s="10" t="s">
        <v>118</v>
      </c>
      <c r="G5" s="11">
        <v>3</v>
      </c>
      <c r="H5" s="9">
        <v>3</v>
      </c>
      <c r="I5" s="10" t="s">
        <v>118</v>
      </c>
      <c r="J5" s="11">
        <v>3</v>
      </c>
      <c r="K5" s="9">
        <v>0</v>
      </c>
      <c r="L5" s="10" t="s">
        <v>118</v>
      </c>
      <c r="M5" s="11">
        <v>6</v>
      </c>
      <c r="N5" s="9">
        <v>1</v>
      </c>
      <c r="O5" s="10" t="s">
        <v>118</v>
      </c>
      <c r="P5" s="11">
        <v>2</v>
      </c>
      <c r="Q5" s="9">
        <v>0</v>
      </c>
      <c r="R5" s="10" t="s">
        <v>118</v>
      </c>
      <c r="S5" s="11">
        <v>2</v>
      </c>
      <c r="T5" s="57"/>
      <c r="U5" s="33"/>
      <c r="V5" s="33"/>
      <c r="W5" s="33"/>
      <c r="X5" s="33"/>
      <c r="Y5" s="33"/>
      <c r="Z5" s="34"/>
      <c r="AA5" s="35"/>
    </row>
    <row r="6" spans="1:27" ht="24.75" customHeight="1">
      <c r="A6" s="36" t="s">
        <v>25</v>
      </c>
      <c r="B6" s="50" t="s">
        <v>119</v>
      </c>
      <c r="C6" s="50"/>
      <c r="D6" s="51"/>
      <c r="E6" s="53"/>
      <c r="F6" s="53"/>
      <c r="G6" s="53"/>
      <c r="H6" s="52" t="s">
        <v>115</v>
      </c>
      <c r="I6" s="50"/>
      <c r="J6" s="51"/>
      <c r="K6" s="52" t="s">
        <v>115</v>
      </c>
      <c r="L6" s="50"/>
      <c r="M6" s="51"/>
      <c r="N6" s="52" t="s">
        <v>115</v>
      </c>
      <c r="O6" s="50"/>
      <c r="P6" s="51"/>
      <c r="Q6" s="52" t="s">
        <v>116</v>
      </c>
      <c r="R6" s="50"/>
      <c r="S6" s="51"/>
      <c r="T6" s="28">
        <f>(B7+H7+K7+N7+Q7)</f>
        <v>10</v>
      </c>
      <c r="U6" s="30">
        <f>(J7+D7+M7+P7+S7)</f>
        <v>17</v>
      </c>
      <c r="V6" s="30">
        <f>(T6-U6)</f>
        <v>-7</v>
      </c>
      <c r="W6" s="32">
        <f>COUNTIF(B6:S6,"○")</f>
        <v>1</v>
      </c>
      <c r="X6" s="32">
        <f>COUNTIF(B6:S6,"△")</f>
        <v>1</v>
      </c>
      <c r="Y6" s="32">
        <f>COUNTIF(B6:S6,"×")</f>
        <v>3</v>
      </c>
      <c r="Z6" s="23">
        <f>(3*W6+1*X6)</f>
        <v>4</v>
      </c>
      <c r="AA6" s="25">
        <v>5</v>
      </c>
    </row>
    <row r="7" spans="1:27" ht="24.75" customHeight="1">
      <c r="A7" s="44"/>
      <c r="B7" s="12">
        <v>3</v>
      </c>
      <c r="C7" s="12" t="s">
        <v>120</v>
      </c>
      <c r="D7" s="13">
        <v>1</v>
      </c>
      <c r="E7" s="48"/>
      <c r="F7" s="48"/>
      <c r="G7" s="48"/>
      <c r="H7" s="14">
        <v>0</v>
      </c>
      <c r="I7" s="12" t="s">
        <v>53</v>
      </c>
      <c r="J7" s="13">
        <v>3</v>
      </c>
      <c r="K7" s="14">
        <v>2</v>
      </c>
      <c r="L7" s="12" t="s">
        <v>120</v>
      </c>
      <c r="M7" s="13">
        <v>5</v>
      </c>
      <c r="N7" s="14">
        <v>3</v>
      </c>
      <c r="O7" s="12" t="s">
        <v>53</v>
      </c>
      <c r="P7" s="13">
        <v>6</v>
      </c>
      <c r="Q7" s="14">
        <v>2</v>
      </c>
      <c r="R7" s="12" t="s">
        <v>118</v>
      </c>
      <c r="S7" s="13">
        <v>2</v>
      </c>
      <c r="T7" s="43"/>
      <c r="U7" s="33"/>
      <c r="V7" s="33"/>
      <c r="W7" s="33"/>
      <c r="X7" s="33"/>
      <c r="Y7" s="33"/>
      <c r="Z7" s="34"/>
      <c r="AA7" s="35"/>
    </row>
    <row r="8" spans="1:27" ht="24.75" customHeight="1">
      <c r="A8" s="36" t="s">
        <v>26</v>
      </c>
      <c r="B8" s="38" t="s">
        <v>111</v>
      </c>
      <c r="C8" s="38"/>
      <c r="D8" s="39"/>
      <c r="E8" s="40" t="s">
        <v>54</v>
      </c>
      <c r="F8" s="38"/>
      <c r="G8" s="39"/>
      <c r="H8" s="41"/>
      <c r="I8" s="41"/>
      <c r="J8" s="41"/>
      <c r="K8" s="40" t="s">
        <v>119</v>
      </c>
      <c r="L8" s="38"/>
      <c r="M8" s="39"/>
      <c r="N8" s="40" t="s">
        <v>115</v>
      </c>
      <c r="O8" s="38"/>
      <c r="P8" s="39"/>
      <c r="Q8" s="40" t="s">
        <v>54</v>
      </c>
      <c r="R8" s="38"/>
      <c r="S8" s="39"/>
      <c r="T8" s="28">
        <f>(E9+B9+K9+N9+Q9)</f>
        <v>13</v>
      </c>
      <c r="U8" s="30">
        <f>(G9+D9+M9+P9+S9)</f>
        <v>8</v>
      </c>
      <c r="V8" s="30">
        <f>(T8-U8)</f>
        <v>5</v>
      </c>
      <c r="W8" s="32">
        <f>COUNTIF(B8:S8,"○")</f>
        <v>3</v>
      </c>
      <c r="X8" s="32">
        <f>COUNTIF(B8:S8,"△")</f>
        <v>1</v>
      </c>
      <c r="Y8" s="32">
        <f>COUNTIF(B8:S8,"×")</f>
        <v>1</v>
      </c>
      <c r="Z8" s="23">
        <f>(3*W8+1*X8)</f>
        <v>10</v>
      </c>
      <c r="AA8" s="25">
        <v>2</v>
      </c>
    </row>
    <row r="9" spans="1:27" ht="24.75" customHeight="1">
      <c r="A9" s="44"/>
      <c r="B9" s="10">
        <v>3</v>
      </c>
      <c r="C9" s="10" t="s">
        <v>53</v>
      </c>
      <c r="D9" s="11">
        <v>3</v>
      </c>
      <c r="E9" s="9">
        <v>3</v>
      </c>
      <c r="F9" s="10" t="s">
        <v>53</v>
      </c>
      <c r="G9" s="11">
        <v>0</v>
      </c>
      <c r="H9" s="41"/>
      <c r="I9" s="41"/>
      <c r="J9" s="41"/>
      <c r="K9" s="9">
        <v>2</v>
      </c>
      <c r="L9" s="10" t="s">
        <v>53</v>
      </c>
      <c r="M9" s="11">
        <v>1</v>
      </c>
      <c r="N9" s="9">
        <v>2</v>
      </c>
      <c r="O9" s="10" t="s">
        <v>53</v>
      </c>
      <c r="P9" s="11">
        <v>3</v>
      </c>
      <c r="Q9" s="9">
        <v>3</v>
      </c>
      <c r="R9" s="10" t="s">
        <v>53</v>
      </c>
      <c r="S9" s="11">
        <v>1</v>
      </c>
      <c r="T9" s="43"/>
      <c r="U9" s="33"/>
      <c r="V9" s="33"/>
      <c r="W9" s="33"/>
      <c r="X9" s="33"/>
      <c r="Y9" s="33"/>
      <c r="Z9" s="34"/>
      <c r="AA9" s="35"/>
    </row>
    <row r="10" spans="1:27" ht="24.75" customHeight="1">
      <c r="A10" s="36" t="s">
        <v>27</v>
      </c>
      <c r="B10" s="50" t="s">
        <v>119</v>
      </c>
      <c r="C10" s="50"/>
      <c r="D10" s="51"/>
      <c r="E10" s="52" t="s">
        <v>119</v>
      </c>
      <c r="F10" s="50"/>
      <c r="G10" s="51"/>
      <c r="H10" s="52" t="s">
        <v>52</v>
      </c>
      <c r="I10" s="50"/>
      <c r="J10" s="51"/>
      <c r="K10" s="53"/>
      <c r="L10" s="53"/>
      <c r="M10" s="53"/>
      <c r="N10" s="52" t="s">
        <v>115</v>
      </c>
      <c r="O10" s="50"/>
      <c r="P10" s="51"/>
      <c r="Q10" s="52" t="s">
        <v>114</v>
      </c>
      <c r="R10" s="50"/>
      <c r="S10" s="51"/>
      <c r="T10" s="28">
        <f>(E11+H11+B11+N11+Q11)</f>
        <v>16</v>
      </c>
      <c r="U10" s="30">
        <f>(G11+J11+D11+P11+S11)</f>
        <v>8</v>
      </c>
      <c r="V10" s="30">
        <f>(T10-U10)</f>
        <v>8</v>
      </c>
      <c r="W10" s="32">
        <f>COUNTIF(B10:S10,"○")</f>
        <v>3</v>
      </c>
      <c r="X10" s="32">
        <f>COUNTIF(B10:S10,"△")</f>
        <v>0</v>
      </c>
      <c r="Y10" s="32">
        <f>COUNTIF(B10:S10,"×")</f>
        <v>2</v>
      </c>
      <c r="Z10" s="23">
        <f>(3*W10+1*X10)</f>
        <v>9</v>
      </c>
      <c r="AA10" s="25">
        <v>3</v>
      </c>
    </row>
    <row r="11" spans="1:27" ht="24.75" customHeight="1">
      <c r="A11" s="44"/>
      <c r="B11" s="12">
        <v>6</v>
      </c>
      <c r="C11" s="12" t="s">
        <v>53</v>
      </c>
      <c r="D11" s="13">
        <v>0</v>
      </c>
      <c r="E11" s="14">
        <v>5</v>
      </c>
      <c r="F11" s="12" t="s">
        <v>112</v>
      </c>
      <c r="G11" s="13">
        <v>2</v>
      </c>
      <c r="H11" s="14">
        <v>1</v>
      </c>
      <c r="I11" s="12" t="s">
        <v>118</v>
      </c>
      <c r="J11" s="13">
        <v>2</v>
      </c>
      <c r="K11" s="48"/>
      <c r="L11" s="48"/>
      <c r="M11" s="48"/>
      <c r="N11" s="14">
        <v>1</v>
      </c>
      <c r="O11" s="12" t="s">
        <v>118</v>
      </c>
      <c r="P11" s="13">
        <v>3</v>
      </c>
      <c r="Q11" s="14">
        <v>3</v>
      </c>
      <c r="R11" s="12" t="s">
        <v>53</v>
      </c>
      <c r="S11" s="13">
        <v>1</v>
      </c>
      <c r="T11" s="43"/>
      <c r="U11" s="33"/>
      <c r="V11" s="33"/>
      <c r="W11" s="33"/>
      <c r="X11" s="33"/>
      <c r="Y11" s="33"/>
      <c r="Z11" s="34"/>
      <c r="AA11" s="35"/>
    </row>
    <row r="12" spans="1:27" ht="24.75" customHeight="1">
      <c r="A12" s="36" t="s">
        <v>28</v>
      </c>
      <c r="B12" s="38" t="s">
        <v>119</v>
      </c>
      <c r="C12" s="38"/>
      <c r="D12" s="39"/>
      <c r="E12" s="40" t="s">
        <v>119</v>
      </c>
      <c r="F12" s="38"/>
      <c r="G12" s="39"/>
      <c r="H12" s="40" t="s">
        <v>119</v>
      </c>
      <c r="I12" s="38"/>
      <c r="J12" s="39"/>
      <c r="K12" s="40" t="s">
        <v>119</v>
      </c>
      <c r="L12" s="38"/>
      <c r="M12" s="39"/>
      <c r="N12" s="45"/>
      <c r="O12" s="41"/>
      <c r="P12" s="46"/>
      <c r="Q12" s="40" t="s">
        <v>119</v>
      </c>
      <c r="R12" s="38"/>
      <c r="S12" s="39"/>
      <c r="T12" s="28">
        <f>(E13+H13+K13+B13+Q13)</f>
        <v>18</v>
      </c>
      <c r="U12" s="30">
        <f>(G13+J13+M13+D13+S13)</f>
        <v>8</v>
      </c>
      <c r="V12" s="30">
        <f>(T12-U12)</f>
        <v>10</v>
      </c>
      <c r="W12" s="32">
        <f>COUNTIF(B12:S12,"○")</f>
        <v>5</v>
      </c>
      <c r="X12" s="32">
        <f>COUNTIF(B12:S12,"△")</f>
        <v>0</v>
      </c>
      <c r="Y12" s="32">
        <f>COUNTIF(B12:S12,"×")</f>
        <v>0</v>
      </c>
      <c r="Z12" s="23">
        <f>(3*W12+1*X12)</f>
        <v>15</v>
      </c>
      <c r="AA12" s="25">
        <v>1</v>
      </c>
    </row>
    <row r="13" spans="1:27" ht="24.75" customHeight="1">
      <c r="A13" s="44"/>
      <c r="B13" s="12">
        <v>2</v>
      </c>
      <c r="C13" s="12" t="s">
        <v>118</v>
      </c>
      <c r="D13" s="13">
        <v>1</v>
      </c>
      <c r="E13" s="14">
        <v>6</v>
      </c>
      <c r="F13" s="12" t="s">
        <v>118</v>
      </c>
      <c r="G13" s="13">
        <v>3</v>
      </c>
      <c r="H13" s="14">
        <v>3</v>
      </c>
      <c r="I13" s="12" t="s">
        <v>118</v>
      </c>
      <c r="J13" s="13">
        <v>2</v>
      </c>
      <c r="K13" s="14">
        <v>3</v>
      </c>
      <c r="L13" s="12" t="s">
        <v>118</v>
      </c>
      <c r="M13" s="13">
        <v>1</v>
      </c>
      <c r="N13" s="47"/>
      <c r="O13" s="48"/>
      <c r="P13" s="49"/>
      <c r="Q13" s="14">
        <v>4</v>
      </c>
      <c r="R13" s="12" t="s">
        <v>53</v>
      </c>
      <c r="S13" s="13">
        <v>1</v>
      </c>
      <c r="T13" s="43"/>
      <c r="U13" s="33"/>
      <c r="V13" s="33"/>
      <c r="W13" s="33"/>
      <c r="X13" s="33"/>
      <c r="Y13" s="33"/>
      <c r="Z13" s="34"/>
      <c r="AA13" s="35"/>
    </row>
    <row r="14" spans="1:27" ht="24.75" customHeight="1">
      <c r="A14" s="36" t="s">
        <v>29</v>
      </c>
      <c r="B14" s="38" t="s">
        <v>54</v>
      </c>
      <c r="C14" s="38"/>
      <c r="D14" s="39"/>
      <c r="E14" s="40" t="s">
        <v>111</v>
      </c>
      <c r="F14" s="38"/>
      <c r="G14" s="39"/>
      <c r="H14" s="40" t="s">
        <v>115</v>
      </c>
      <c r="I14" s="38"/>
      <c r="J14" s="39"/>
      <c r="K14" s="40" t="s">
        <v>115</v>
      </c>
      <c r="L14" s="38"/>
      <c r="M14" s="39"/>
      <c r="N14" s="40" t="s">
        <v>113</v>
      </c>
      <c r="O14" s="38"/>
      <c r="P14" s="39"/>
      <c r="Q14" s="41"/>
      <c r="R14" s="41"/>
      <c r="S14" s="41"/>
      <c r="T14" s="28">
        <f>(E15+H15+K15+N15+B15)</f>
        <v>7</v>
      </c>
      <c r="U14" s="30">
        <f>(G15+J15+M15+P15+D15)</f>
        <v>12</v>
      </c>
      <c r="V14" s="30">
        <f>(T14-U14)</f>
        <v>-5</v>
      </c>
      <c r="W14" s="32">
        <f>COUNTIF(B14:S14,"○")</f>
        <v>1</v>
      </c>
      <c r="X14" s="32">
        <f>COUNTIF(B14:S14,"△")</f>
        <v>1</v>
      </c>
      <c r="Y14" s="32">
        <f>COUNTIF(B14:S14,"×")</f>
        <v>3</v>
      </c>
      <c r="Z14" s="23">
        <f>(3*W14+1*X14)</f>
        <v>4</v>
      </c>
      <c r="AA14" s="25">
        <v>4</v>
      </c>
    </row>
    <row r="15" spans="1:27" ht="24.75" customHeight="1" thickBot="1">
      <c r="A15" s="37"/>
      <c r="B15" s="15">
        <v>2</v>
      </c>
      <c r="C15" s="15" t="s">
        <v>118</v>
      </c>
      <c r="D15" s="16">
        <v>0</v>
      </c>
      <c r="E15" s="17">
        <v>2</v>
      </c>
      <c r="F15" s="15" t="s">
        <v>112</v>
      </c>
      <c r="G15" s="16">
        <v>2</v>
      </c>
      <c r="H15" s="17">
        <v>1</v>
      </c>
      <c r="I15" s="15" t="s">
        <v>118</v>
      </c>
      <c r="J15" s="16">
        <v>3</v>
      </c>
      <c r="K15" s="17">
        <v>1</v>
      </c>
      <c r="L15" s="15" t="s">
        <v>118</v>
      </c>
      <c r="M15" s="16">
        <v>3</v>
      </c>
      <c r="N15" s="17">
        <v>1</v>
      </c>
      <c r="O15" s="15" t="s">
        <v>118</v>
      </c>
      <c r="P15" s="16">
        <v>4</v>
      </c>
      <c r="Q15" s="42"/>
      <c r="R15" s="42"/>
      <c r="S15" s="42"/>
      <c r="T15" s="29"/>
      <c r="U15" s="31"/>
      <c r="V15" s="31"/>
      <c r="W15" s="31"/>
      <c r="X15" s="31"/>
      <c r="Y15" s="31"/>
      <c r="Z15" s="24"/>
      <c r="AA15" s="26"/>
    </row>
    <row r="16" spans="1:27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8"/>
      <c r="U16" s="18"/>
      <c r="V16" s="19"/>
      <c r="W16" s="3"/>
      <c r="X16" s="3"/>
      <c r="Y16" s="3"/>
      <c r="Z16" s="3"/>
      <c r="AA16" s="18"/>
    </row>
    <row r="17" spans="1:27" ht="17.25">
      <c r="A17" s="3"/>
      <c r="B17" s="20" t="s">
        <v>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27"/>
      <c r="Y17" s="27"/>
      <c r="Z17" s="27"/>
      <c r="AA17" s="27"/>
    </row>
    <row r="18" spans="1:27" ht="17.25">
      <c r="A18" s="3"/>
      <c r="B18" s="20" t="s">
        <v>57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</row>
    <row r="19" spans="1:27" ht="17.25">
      <c r="A19" s="3"/>
      <c r="B19" s="20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2020-07-21T01:28:50Z</cp:lastPrinted>
  <dcterms:created xsi:type="dcterms:W3CDTF">2005-03-22T05:33:16Z</dcterms:created>
  <dcterms:modified xsi:type="dcterms:W3CDTF">2020-12-06T23:49:54Z</dcterms:modified>
  <cp:category/>
  <cp:version/>
  <cp:contentType/>
  <cp:contentStatus/>
</cp:coreProperties>
</file>