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2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externalReferences>
    <externalReference r:id="rId11"/>
  </externalReferences>
  <definedNames>
    <definedName name="_xlnm.Print_Area" localSheetId="0">'Ａ'!$A$1:$AE$29</definedName>
    <definedName name="_xlnm.Print_Area" localSheetId="1">'Ｂ'!$A$1:$AD$21</definedName>
    <definedName name="_xlnm.Print_Area" localSheetId="2">'Ｃ'!$A$1:$AD$21</definedName>
    <definedName name="_xlnm.Print_Area" localSheetId="5">'Ｆ'!$A$1:$AD$21</definedName>
    <definedName name="_xlnm.Print_Area" localSheetId="6">'Ｇ'!$A$1:$AD$21</definedName>
  </definedNames>
  <calcPr fullCalcOnLoad="1"/>
</workbook>
</file>

<file path=xl/sharedStrings.xml><?xml version="1.0" encoding="utf-8"?>
<sst xmlns="http://schemas.openxmlformats.org/spreadsheetml/2006/main" count="744" uniqueCount="99">
  <si>
    <t>大垣南</t>
  </si>
  <si>
    <t>鶯谷</t>
  </si>
  <si>
    <t>羽島北</t>
  </si>
  <si>
    <t>大垣日大C</t>
  </si>
  <si>
    <t>斐太</t>
  </si>
  <si>
    <t>大垣東A</t>
  </si>
  <si>
    <t>多治見北A</t>
  </si>
  <si>
    <t>加茂</t>
  </si>
  <si>
    <t>中津</t>
  </si>
  <si>
    <t>中京C</t>
  </si>
  <si>
    <t>美濃加茂A</t>
  </si>
  <si>
    <t>恵那</t>
  </si>
  <si>
    <t>郡上</t>
  </si>
  <si>
    <t>可児工業</t>
  </si>
  <si>
    <t>加納</t>
  </si>
  <si>
    <t>高山西</t>
  </si>
  <si>
    <t>各務原西</t>
  </si>
  <si>
    <t>富田</t>
  </si>
  <si>
    <t>可児</t>
  </si>
  <si>
    <t>麗澤瑞浪</t>
  </si>
  <si>
    <t>Ｇ３（Ｅ）リーグ　Ｕ－１８　２０２1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</si>
  <si>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</si>
  <si>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</si>
  <si>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</si>
  <si>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</si>
  <si>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</si>
  <si>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</si>
  <si>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</si>
  <si>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</si>
  <si>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△</t>
  </si>
  <si>
    <t>×</t>
  </si>
  <si>
    <t>-</t>
  </si>
  <si>
    <t>○</t>
  </si>
  <si>
    <t>【勝点】　　勝ち：３点　　引き分け：１点　　負け：０点</t>
  </si>
  <si>
    <t>　　　勝点が同じ場合には、下記の通りに順位決定をする。</t>
  </si>
  <si>
    <t>　　（１）得失点差　（２）総得点数　（３）該当チーム同士の対戦結果　（４）フェアプレーポイント　（５）抽選</t>
  </si>
  <si>
    <t>Ｇ３（H）リーグ　Ｕ－１８　２０２1　戦績表</t>
  </si>
  <si>
    <t>Ｇ３（Ｆ）リーグ　Ｕ－１８　２０２1　戦績表</t>
  </si>
  <si>
    <t>多治見</t>
  </si>
  <si>
    <t>高山工業</t>
  </si>
  <si>
    <t>加茂農林</t>
  </si>
  <si>
    <t>関有知</t>
  </si>
  <si>
    <t>多治見北Ｂ</t>
  </si>
  <si>
    <t>〇</t>
  </si>
  <si>
    <t>〇</t>
  </si>
  <si>
    <t>×</t>
  </si>
  <si>
    <t>△</t>
  </si>
  <si>
    <t>Ｇ３（D）リーグ　Ｕ－１８　２０２1　戦績表</t>
  </si>
  <si>
    <t>Ｇ３（G）リーグ　Ｕ－１８　２０２１　戦績表</t>
  </si>
  <si>
    <t>土岐紅陵</t>
  </si>
  <si>
    <t>関商工C</t>
  </si>
  <si>
    <t>多治見西</t>
  </si>
  <si>
    <t>美濃加茂B</t>
  </si>
  <si>
    <t>中津川工業</t>
  </si>
  <si>
    <t>八百津</t>
  </si>
  <si>
    <t>吉城</t>
  </si>
  <si>
    <t>　　　　　（１）得失点差　　　（２）総得点数　　　（３）該当チーム同士の対戦結果　　　（４）抽選</t>
  </si>
  <si>
    <t>Ｇ３（C）リーグ　Ｕ－１８　２０２１　戦績表</t>
  </si>
  <si>
    <t>飛騨神岡</t>
  </si>
  <si>
    <t>大垣工業C</t>
  </si>
  <si>
    <t>不破</t>
  </si>
  <si>
    <t>岐阜北</t>
  </si>
  <si>
    <t>大垣養老</t>
  </si>
  <si>
    <t>羽島</t>
  </si>
  <si>
    <t>大垣日大B</t>
  </si>
  <si>
    <t>Ｇ３（A）リーグ　Ｕ－１８　２０２1　戦績表</t>
  </si>
  <si>
    <t>勝点平均</t>
  </si>
  <si>
    <t>●</t>
  </si>
  <si>
    <t>岐阜清流高等特別支援</t>
  </si>
  <si>
    <t>Ｇ３（B）リーグ　Ｕ－１８　２０２1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</si>
  <si>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</si>
  <si>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</si>
  <si>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</si>
  <si>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</si>
  <si>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</si>
  <si>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</si>
  <si>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</si>
  <si>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</si>
  <si>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岐阜第一</t>
  </si>
  <si>
    <t>○</t>
  </si>
  <si>
    <t>○</t>
  </si>
  <si>
    <t>-</t>
  </si>
  <si>
    <t>揖斐</t>
  </si>
  <si>
    <t>×</t>
  </si>
  <si>
    <t>×</t>
  </si>
  <si>
    <t>×</t>
  </si>
  <si>
    <t>△</t>
  </si>
  <si>
    <t>大垣東B</t>
  </si>
  <si>
    <t>大垣工業B</t>
  </si>
  <si>
    <t>大垣西</t>
  </si>
  <si>
    <t>クラーク</t>
  </si>
  <si>
    <t>県岐商C</t>
  </si>
  <si>
    <t>順位決定</t>
  </si>
  <si>
    <t>リーグが途中で終了した場合　（１試合でも試合数が違う場合）</t>
  </si>
  <si>
    <t>①勝点平均　（勝点平均＝総勝点÷試合数）</t>
  </si>
  <si>
    <t>②当該チーム間の対戦成績（イ．勝点　ロ．得失点差　ハ．総得点数）</t>
  </si>
  <si>
    <t>③１試合あたりの得点数(１試合あたりの得点数（得点率）＝総得点÷試合数）</t>
  </si>
  <si>
    <t>④１試合あたりの失点数（１試合あたりの失点数（失点率）＝総失点÷試合数）</t>
  </si>
  <si>
    <t>⑤抽選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</si>
</sst>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  <numFmt numFmtId="181" formatCode="mmm\-yyyy"/>
    <numFmt numFmtId="182" formatCode="0.E+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DBNum3][$-411]0"/>
    <numFmt numFmtId="188" formatCode="0.0000_);[Red]\(0.0000\)"/>
    <numFmt numFmtId="189" formatCode="0.000_ "/>
    <numFmt numFmtId="190" formatCode="0.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hair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textRotation="255" shrinkToFit="1"/>
    </xf>
    <xf numFmtId="0" fontId="5" fillId="0" borderId="12" xfId="0" applyFont="1" applyBorder="1" applyAlignment="1">
      <alignment vertical="center" textRotation="255" shrinkToFit="1"/>
    </xf>
    <xf numFmtId="0" fontId="6" fillId="0" borderId="12" xfId="0" applyFont="1" applyBorder="1" applyAlignment="1">
      <alignment vertical="center" textRotation="255" shrinkToFit="1"/>
    </xf>
    <xf numFmtId="0" fontId="6" fillId="0" borderId="13" xfId="0" applyFont="1" applyBorder="1" applyAlignment="1">
      <alignment vertical="center" textRotation="255" shrinkToFit="1"/>
    </xf>
    <xf numFmtId="0" fontId="0" fillId="0" borderId="0" xfId="0" applyFont="1" applyAlignment="1">
      <alignment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51" xfId="0" applyFont="1" applyFill="1" applyBorder="1" applyAlignment="1">
      <alignment horizontal="center" vertical="center" textRotation="255" shrinkToFit="1"/>
    </xf>
    <xf numFmtId="0" fontId="2" fillId="33" borderId="52" xfId="0" applyFont="1" applyFill="1" applyBorder="1" applyAlignment="1">
      <alignment horizontal="center" vertical="center" textRotation="255" shrinkToFit="1"/>
    </xf>
    <xf numFmtId="0" fontId="2" fillId="33" borderId="53" xfId="0" applyFont="1" applyFill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center" textRotation="255" shrinkToFi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/>
    </xf>
    <xf numFmtId="188" fontId="6" fillId="0" borderId="34" xfId="0" applyNumberFormat="1" applyFont="1" applyBorder="1" applyAlignment="1">
      <alignment horizontal="center" vertical="center"/>
    </xf>
    <xf numFmtId="189" fontId="6" fillId="0" borderId="24" xfId="0" applyNumberFormat="1" applyFont="1" applyBorder="1" applyAlignment="1">
      <alignment horizontal="center" vertical="center"/>
    </xf>
    <xf numFmtId="189" fontId="6" fillId="0" borderId="34" xfId="0" applyNumberFormat="1" applyFont="1" applyBorder="1" applyAlignment="1">
      <alignment horizontal="center" vertical="center"/>
    </xf>
    <xf numFmtId="190" fontId="6" fillId="0" borderId="24" xfId="0" applyNumberFormat="1" applyFont="1" applyBorder="1" applyAlignment="1">
      <alignment horizontal="center" vertical="center"/>
    </xf>
    <xf numFmtId="190" fontId="6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vertical="center" textRotation="255" shrinkToFit="1"/>
    </xf>
    <xf numFmtId="0" fontId="5" fillId="0" borderId="12" xfId="0" applyFont="1" applyBorder="1" applyAlignment="1">
      <alignment vertical="center" textRotation="255" shrinkToFit="1"/>
    </xf>
    <xf numFmtId="0" fontId="6" fillId="0" borderId="12" xfId="0" applyFont="1" applyBorder="1" applyAlignment="1">
      <alignment vertical="center" textRotation="255" shrinkToFit="1"/>
    </xf>
    <xf numFmtId="0" fontId="6" fillId="0" borderId="13" xfId="0" applyFont="1" applyBorder="1" applyAlignment="1">
      <alignment vertical="center" textRotation="255" shrinkToFit="1"/>
    </xf>
    <xf numFmtId="0" fontId="2" fillId="0" borderId="5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600700" y="5486400"/>
          <a:ext cx="1019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600700" y="5486400"/>
          <a:ext cx="1019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619750" y="5486400"/>
          <a:ext cx="1000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uu.gifu-net.ed.jp\c27306_&#23696;&#38428;&#21830;&#26989;&#39640;&#31561;&#23398;&#26657;_&#20849;&#36890;\&#9317;&#37096;&#27963;&#21205;&#38306;&#20418;\&#12469;&#12483;&#12459;&#12540;&#37096;\2021&#65319;3&#38306;&#36899;\G3(D)\4.&#65319;&#65299;(&#65316;)&#23550;&#25126;&#34920;(&#32080;&#265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戦績表（様式3）"/>
      <sheetName val="対戦表（様式１）"/>
      <sheetName val="集計用紙"/>
      <sheetName val="審判割当表（様式２）"/>
    </sheetNames>
    <sheetDataSet>
      <sheetData sheetId="1">
        <row r="2">
          <cell r="H2" t="str">
            <v>関</v>
          </cell>
        </row>
        <row r="3">
          <cell r="H3" t="str">
            <v>岐阜聖徳</v>
          </cell>
        </row>
        <row r="4">
          <cell r="H4" t="str">
            <v>岐阜工業C</v>
          </cell>
        </row>
        <row r="5">
          <cell r="H5" t="str">
            <v>県岐商B</v>
          </cell>
        </row>
        <row r="6">
          <cell r="H6" t="str">
            <v>武義</v>
          </cell>
        </row>
        <row r="7">
          <cell r="H7" t="str">
            <v>飛騨高山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8"/>
  <sheetViews>
    <sheetView tabSelected="1" view="pageBreakPreview" zoomScale="60" zoomScaleNormal="70" zoomScalePageLayoutView="0" workbookViewId="0" topLeftCell="A10">
      <selection activeCell="X19" sqref="X19:AA19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22" width="3.875" style="0" customWidth="1"/>
    <col min="23" max="25" width="4.75390625" style="0" customWidth="1"/>
    <col min="26" max="28" width="5.75390625" style="0" customWidth="1"/>
    <col min="30" max="30" width="10.50390625" style="0" customWidth="1"/>
  </cols>
  <sheetData>
    <row r="1" spans="1:31" ht="39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</row>
    <row r="3" spans="1:31" ht="81" customHeight="1">
      <c r="A3" s="6"/>
      <c r="B3" s="87" t="str">
        <f>A4</f>
        <v>大垣南</v>
      </c>
      <c r="C3" s="88"/>
      <c r="D3" s="89"/>
      <c r="E3" s="87" t="str">
        <f>A6</f>
        <v>鶯谷</v>
      </c>
      <c r="F3" s="88"/>
      <c r="G3" s="89"/>
      <c r="H3" s="87" t="str">
        <f>A8</f>
        <v>大垣東A</v>
      </c>
      <c r="I3" s="88"/>
      <c r="J3" s="89"/>
      <c r="K3" s="87" t="str">
        <f>A10</f>
        <v>羽島北</v>
      </c>
      <c r="L3" s="88"/>
      <c r="M3" s="89"/>
      <c r="N3" s="87" t="str">
        <f>A12</f>
        <v>岐阜清流高等特別支援</v>
      </c>
      <c r="O3" s="88"/>
      <c r="P3" s="89"/>
      <c r="Q3" s="87" t="str">
        <f>A14</f>
        <v>大垣日大C</v>
      </c>
      <c r="R3" s="88"/>
      <c r="S3" s="89"/>
      <c r="T3" s="87" t="str">
        <f>A16</f>
        <v>斐太</v>
      </c>
      <c r="U3" s="88"/>
      <c r="V3" s="89"/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9" t="s">
        <v>27</v>
      </c>
      <c r="AD3" s="97" t="s">
        <v>66</v>
      </c>
      <c r="AE3" s="10" t="s">
        <v>28</v>
      </c>
    </row>
    <row r="4" spans="1:31" ht="30" customHeight="1">
      <c r="A4" s="94" t="s">
        <v>0</v>
      </c>
      <c r="B4" s="41"/>
      <c r="C4" s="41"/>
      <c r="D4" s="41"/>
      <c r="E4" s="55" t="s">
        <v>32</v>
      </c>
      <c r="F4" s="56"/>
      <c r="G4" s="57"/>
      <c r="H4" s="55" t="s">
        <v>32</v>
      </c>
      <c r="I4" s="56"/>
      <c r="J4" s="57"/>
      <c r="K4" s="55" t="s">
        <v>67</v>
      </c>
      <c r="L4" s="56"/>
      <c r="M4" s="57"/>
      <c r="N4" s="98"/>
      <c r="O4" s="99"/>
      <c r="P4" s="100"/>
      <c r="Q4" s="38" t="s">
        <v>32</v>
      </c>
      <c r="R4" s="39"/>
      <c r="S4" s="40"/>
      <c r="T4" s="56" t="s">
        <v>29</v>
      </c>
      <c r="U4" s="56"/>
      <c r="V4" s="57"/>
      <c r="W4" s="92">
        <f>(E5+H5+K5+N5+Q5+T5)</f>
        <v>9</v>
      </c>
      <c r="X4" s="31">
        <f>(G5+J5+M5+P5+S5+V5)</f>
        <v>5</v>
      </c>
      <c r="Y4" s="31">
        <f>(W4-X4)</f>
        <v>4</v>
      </c>
      <c r="Z4" s="31">
        <f>COUNTIF(E4:V4,"○")</f>
        <v>3</v>
      </c>
      <c r="AA4" s="31">
        <f>COUNTIF(E4:V4,"△")</f>
        <v>1</v>
      </c>
      <c r="AB4" s="31">
        <v>1</v>
      </c>
      <c r="AC4" s="90">
        <f>(3*Z4+1*AA4)</f>
        <v>10</v>
      </c>
      <c r="AD4" s="33">
        <f>AC4/5</f>
        <v>2</v>
      </c>
      <c r="AE4" s="91">
        <v>2</v>
      </c>
    </row>
    <row r="5" spans="1:31" ht="30" customHeight="1">
      <c r="A5" s="61"/>
      <c r="B5" s="41"/>
      <c r="C5" s="41"/>
      <c r="D5" s="41"/>
      <c r="E5" s="12">
        <v>3</v>
      </c>
      <c r="F5" s="13" t="s">
        <v>31</v>
      </c>
      <c r="G5" s="14">
        <v>1</v>
      </c>
      <c r="H5" s="12">
        <v>2</v>
      </c>
      <c r="I5" s="13" t="s">
        <v>31</v>
      </c>
      <c r="J5" s="14">
        <v>1</v>
      </c>
      <c r="K5" s="12">
        <v>1</v>
      </c>
      <c r="L5" s="13" t="s">
        <v>31</v>
      </c>
      <c r="M5" s="14">
        <v>2</v>
      </c>
      <c r="N5" s="101"/>
      <c r="O5" s="102" t="s">
        <v>31</v>
      </c>
      <c r="P5" s="103"/>
      <c r="Q5" s="12">
        <v>2</v>
      </c>
      <c r="R5" s="13" t="s">
        <v>31</v>
      </c>
      <c r="S5" s="14">
        <v>0</v>
      </c>
      <c r="T5" s="13">
        <v>1</v>
      </c>
      <c r="U5" s="13" t="s">
        <v>31</v>
      </c>
      <c r="V5" s="14">
        <v>1</v>
      </c>
      <c r="W5" s="93"/>
      <c r="X5" s="45"/>
      <c r="Y5" s="45"/>
      <c r="Z5" s="45"/>
      <c r="AA5" s="45"/>
      <c r="AB5" s="45"/>
      <c r="AC5" s="46"/>
      <c r="AD5" s="46"/>
      <c r="AE5" s="47"/>
    </row>
    <row r="6" spans="1:31" ht="30" customHeight="1">
      <c r="A6" s="48" t="s">
        <v>1</v>
      </c>
      <c r="B6" s="38" t="s">
        <v>67</v>
      </c>
      <c r="C6" s="39"/>
      <c r="D6" s="40"/>
      <c r="E6" s="70"/>
      <c r="F6" s="70"/>
      <c r="G6" s="70"/>
      <c r="H6" s="38" t="s">
        <v>67</v>
      </c>
      <c r="I6" s="39"/>
      <c r="J6" s="40"/>
      <c r="K6" s="98"/>
      <c r="L6" s="99"/>
      <c r="M6" s="100"/>
      <c r="N6" s="38" t="s">
        <v>32</v>
      </c>
      <c r="O6" s="39"/>
      <c r="P6" s="40"/>
      <c r="Q6" s="38" t="s">
        <v>67</v>
      </c>
      <c r="R6" s="39"/>
      <c r="S6" s="40"/>
      <c r="T6" s="39" t="s">
        <v>67</v>
      </c>
      <c r="U6" s="39"/>
      <c r="V6" s="40"/>
      <c r="W6" s="58">
        <f>(B7+H7+K7+N7+Q7+T7)</f>
        <v>11</v>
      </c>
      <c r="X6" s="60">
        <f>(J7+D7+M7+P7+S7+V7)</f>
        <v>22</v>
      </c>
      <c r="Y6" s="60">
        <f>(W6-X6)</f>
        <v>-11</v>
      </c>
      <c r="Z6" s="31">
        <f>COUNTIF(B6:V6,"○")</f>
        <v>1</v>
      </c>
      <c r="AA6" s="31">
        <f>COUNTIF(B6:V6,"△")</f>
        <v>0</v>
      </c>
      <c r="AB6" s="31">
        <v>4</v>
      </c>
      <c r="AC6" s="33">
        <f>(3*Z6+1*AA6)</f>
        <v>3</v>
      </c>
      <c r="AD6" s="104">
        <f>AC6/5</f>
        <v>0.6</v>
      </c>
      <c r="AE6" s="35">
        <v>6</v>
      </c>
    </row>
    <row r="7" spans="1:31" ht="30" customHeight="1">
      <c r="A7" s="61"/>
      <c r="B7" s="18">
        <v>1</v>
      </c>
      <c r="C7" s="16" t="s">
        <v>31</v>
      </c>
      <c r="D7" s="17">
        <v>3</v>
      </c>
      <c r="E7" s="68"/>
      <c r="F7" s="68"/>
      <c r="G7" s="68"/>
      <c r="H7" s="18">
        <v>0</v>
      </c>
      <c r="I7" s="16" t="s">
        <v>31</v>
      </c>
      <c r="J7" s="17">
        <v>4</v>
      </c>
      <c r="K7" s="101"/>
      <c r="L7" s="102" t="s">
        <v>31</v>
      </c>
      <c r="M7" s="103"/>
      <c r="N7" s="18">
        <v>9</v>
      </c>
      <c r="O7" s="16" t="s">
        <v>31</v>
      </c>
      <c r="P7" s="17">
        <v>0</v>
      </c>
      <c r="Q7" s="18">
        <v>1</v>
      </c>
      <c r="R7" s="16" t="s">
        <v>31</v>
      </c>
      <c r="S7" s="17">
        <v>4</v>
      </c>
      <c r="T7" s="16">
        <v>0</v>
      </c>
      <c r="U7" s="16" t="s">
        <v>31</v>
      </c>
      <c r="V7" s="17">
        <v>11</v>
      </c>
      <c r="W7" s="59"/>
      <c r="X7" s="45"/>
      <c r="Y7" s="45"/>
      <c r="Z7" s="45"/>
      <c r="AA7" s="45"/>
      <c r="AB7" s="45"/>
      <c r="AC7" s="46"/>
      <c r="AD7" s="105"/>
      <c r="AE7" s="47"/>
    </row>
    <row r="8" spans="1:31" ht="30" customHeight="1">
      <c r="A8" s="48" t="s">
        <v>5</v>
      </c>
      <c r="B8" s="56" t="s">
        <v>67</v>
      </c>
      <c r="C8" s="56"/>
      <c r="D8" s="57"/>
      <c r="E8" s="55" t="s">
        <v>32</v>
      </c>
      <c r="F8" s="56"/>
      <c r="G8" s="57"/>
      <c r="H8" s="41"/>
      <c r="I8" s="41"/>
      <c r="J8" s="41"/>
      <c r="K8" s="55" t="s">
        <v>32</v>
      </c>
      <c r="L8" s="56"/>
      <c r="M8" s="57"/>
      <c r="N8" s="38" t="s">
        <v>32</v>
      </c>
      <c r="O8" s="39"/>
      <c r="P8" s="40"/>
      <c r="Q8" s="38" t="s">
        <v>32</v>
      </c>
      <c r="R8" s="39"/>
      <c r="S8" s="40"/>
      <c r="T8" s="39" t="s">
        <v>67</v>
      </c>
      <c r="U8" s="39"/>
      <c r="V8" s="40"/>
      <c r="W8" s="58">
        <f>(E9+B9+K9+N9+Q9+T9)</f>
        <v>35</v>
      </c>
      <c r="X8" s="60">
        <f>(G9+D9+M9+P9+S9+V9)</f>
        <v>7</v>
      </c>
      <c r="Y8" s="60">
        <f>(W8-X8)</f>
        <v>28</v>
      </c>
      <c r="Z8" s="31">
        <f>COUNTIF(B8:V8,"○")</f>
        <v>4</v>
      </c>
      <c r="AA8" s="31">
        <f>COUNTIF(B8:V8,"△")</f>
        <v>0</v>
      </c>
      <c r="AB8" s="31">
        <v>2</v>
      </c>
      <c r="AC8" s="33">
        <f>(3*Z8+1*AA8)</f>
        <v>12</v>
      </c>
      <c r="AD8" s="106">
        <f>AC8/6</f>
        <v>2</v>
      </c>
      <c r="AE8" s="35">
        <v>3</v>
      </c>
    </row>
    <row r="9" spans="1:31" ht="30" customHeight="1">
      <c r="A9" s="61"/>
      <c r="B9" s="13">
        <v>1</v>
      </c>
      <c r="C9" s="13" t="s">
        <v>31</v>
      </c>
      <c r="D9" s="14">
        <v>2</v>
      </c>
      <c r="E9" s="12">
        <v>4</v>
      </c>
      <c r="F9" s="13" t="s">
        <v>31</v>
      </c>
      <c r="G9" s="14">
        <v>0</v>
      </c>
      <c r="H9" s="41"/>
      <c r="I9" s="41"/>
      <c r="J9" s="41"/>
      <c r="K9" s="12">
        <v>8</v>
      </c>
      <c r="L9" s="13" t="s">
        <v>31</v>
      </c>
      <c r="M9" s="14">
        <v>2</v>
      </c>
      <c r="N9" s="18">
        <v>18</v>
      </c>
      <c r="O9" s="16" t="s">
        <v>31</v>
      </c>
      <c r="P9" s="17">
        <v>0</v>
      </c>
      <c r="Q9" s="18">
        <v>2</v>
      </c>
      <c r="R9" s="16" t="s">
        <v>31</v>
      </c>
      <c r="S9" s="17">
        <v>0</v>
      </c>
      <c r="T9" s="16">
        <v>2</v>
      </c>
      <c r="U9" s="16" t="s">
        <v>31</v>
      </c>
      <c r="V9" s="17">
        <v>3</v>
      </c>
      <c r="W9" s="59"/>
      <c r="X9" s="45"/>
      <c r="Y9" s="45"/>
      <c r="Z9" s="45"/>
      <c r="AA9" s="45"/>
      <c r="AB9" s="45"/>
      <c r="AC9" s="46"/>
      <c r="AD9" s="107"/>
      <c r="AE9" s="47"/>
    </row>
    <row r="10" spans="1:31" ht="30" customHeight="1">
      <c r="A10" s="48" t="s">
        <v>2</v>
      </c>
      <c r="B10" s="39" t="s">
        <v>32</v>
      </c>
      <c r="C10" s="39"/>
      <c r="D10" s="40"/>
      <c r="E10" s="98"/>
      <c r="F10" s="99"/>
      <c r="G10" s="100"/>
      <c r="H10" s="39" t="s">
        <v>67</v>
      </c>
      <c r="I10" s="39"/>
      <c r="J10" s="40"/>
      <c r="K10" s="70"/>
      <c r="L10" s="70"/>
      <c r="M10" s="70"/>
      <c r="N10" s="38" t="s">
        <v>32</v>
      </c>
      <c r="O10" s="39"/>
      <c r="P10" s="40"/>
      <c r="Q10" s="38" t="s">
        <v>29</v>
      </c>
      <c r="R10" s="39"/>
      <c r="S10" s="40"/>
      <c r="T10" s="39" t="s">
        <v>67</v>
      </c>
      <c r="U10" s="39"/>
      <c r="V10" s="40"/>
      <c r="W10" s="58">
        <f>(E11+H11+B11+N11+Q11+T11)</f>
        <v>23</v>
      </c>
      <c r="X10" s="60">
        <f>(G11+J11+D11+P11+S11+V11)</f>
        <v>13</v>
      </c>
      <c r="Y10" s="60">
        <f>(W10-X10)</f>
        <v>10</v>
      </c>
      <c r="Z10" s="31">
        <f>COUNTIF(B10:V10,"○")</f>
        <v>2</v>
      </c>
      <c r="AA10" s="31">
        <f>COUNTIF(B10:V10,"△")</f>
        <v>1</v>
      </c>
      <c r="AB10" s="31">
        <v>2</v>
      </c>
      <c r="AC10" s="33">
        <f>(3*Z10+1*AA10)</f>
        <v>7</v>
      </c>
      <c r="AD10" s="108">
        <f>AC10/5</f>
        <v>1.4</v>
      </c>
      <c r="AE10" s="35">
        <v>7</v>
      </c>
    </row>
    <row r="11" spans="1:31" ht="30" customHeight="1">
      <c r="A11" s="61"/>
      <c r="B11" s="16">
        <v>2</v>
      </c>
      <c r="C11" s="16" t="s">
        <v>31</v>
      </c>
      <c r="D11" s="17">
        <v>1</v>
      </c>
      <c r="E11" s="101"/>
      <c r="F11" s="102" t="s">
        <v>31</v>
      </c>
      <c r="G11" s="103"/>
      <c r="H11" s="16">
        <v>2</v>
      </c>
      <c r="I11" s="16" t="s">
        <v>31</v>
      </c>
      <c r="J11" s="17">
        <v>8</v>
      </c>
      <c r="K11" s="68"/>
      <c r="L11" s="68"/>
      <c r="M11" s="68"/>
      <c r="N11" s="18">
        <v>16</v>
      </c>
      <c r="O11" s="16" t="s">
        <v>31</v>
      </c>
      <c r="P11" s="17">
        <v>0</v>
      </c>
      <c r="Q11" s="18">
        <v>2</v>
      </c>
      <c r="R11" s="16" t="s">
        <v>31</v>
      </c>
      <c r="S11" s="17">
        <v>2</v>
      </c>
      <c r="T11" s="16">
        <v>1</v>
      </c>
      <c r="U11" s="16" t="s">
        <v>31</v>
      </c>
      <c r="V11" s="17">
        <v>2</v>
      </c>
      <c r="W11" s="59"/>
      <c r="X11" s="45"/>
      <c r="Y11" s="45"/>
      <c r="Z11" s="45"/>
      <c r="AA11" s="45"/>
      <c r="AB11" s="45"/>
      <c r="AC11" s="46"/>
      <c r="AD11" s="109"/>
      <c r="AE11" s="47"/>
    </row>
    <row r="12" spans="1:31" ht="30" customHeight="1">
      <c r="A12" s="110" t="s">
        <v>68</v>
      </c>
      <c r="B12" s="111"/>
      <c r="C12" s="111"/>
      <c r="D12" s="112"/>
      <c r="E12" s="55" t="s">
        <v>67</v>
      </c>
      <c r="F12" s="56"/>
      <c r="G12" s="57"/>
      <c r="H12" s="55" t="s">
        <v>67</v>
      </c>
      <c r="I12" s="56"/>
      <c r="J12" s="57"/>
      <c r="K12" s="55" t="s">
        <v>67</v>
      </c>
      <c r="L12" s="56"/>
      <c r="M12" s="57"/>
      <c r="N12" s="65"/>
      <c r="O12" s="41"/>
      <c r="P12" s="66"/>
      <c r="Q12" s="55" t="s">
        <v>67</v>
      </c>
      <c r="R12" s="56"/>
      <c r="S12" s="57"/>
      <c r="T12" s="55" t="s">
        <v>67</v>
      </c>
      <c r="U12" s="56"/>
      <c r="V12" s="57"/>
      <c r="W12" s="58">
        <f>(E13+H13+K13+B13+Q13+T13)</f>
        <v>0</v>
      </c>
      <c r="X12" s="60">
        <f>(G13+J13+M13+D13+S13+V13)</f>
        <v>91</v>
      </c>
      <c r="Y12" s="60">
        <f>(W12-X12)</f>
        <v>-91</v>
      </c>
      <c r="Z12" s="31">
        <f>COUNTIF(B12:V12,"○")</f>
        <v>0</v>
      </c>
      <c r="AA12" s="31">
        <f>COUNTIF(B12:V12,"△")</f>
        <v>0</v>
      </c>
      <c r="AB12" s="31">
        <v>5</v>
      </c>
      <c r="AC12" s="33">
        <f>(3*Z12+1*AA12)</f>
        <v>0</v>
      </c>
      <c r="AD12" s="33">
        <v>0</v>
      </c>
      <c r="AE12" s="35">
        <v>5</v>
      </c>
    </row>
    <row r="13" spans="1:31" ht="30" customHeight="1">
      <c r="A13" s="113"/>
      <c r="B13" s="102"/>
      <c r="C13" s="102" t="s">
        <v>31</v>
      </c>
      <c r="D13" s="103"/>
      <c r="E13" s="18">
        <v>0</v>
      </c>
      <c r="F13" s="16" t="s">
        <v>31</v>
      </c>
      <c r="G13" s="17">
        <v>9</v>
      </c>
      <c r="H13" s="18">
        <v>0</v>
      </c>
      <c r="I13" s="16" t="s">
        <v>31</v>
      </c>
      <c r="J13" s="17">
        <v>18</v>
      </c>
      <c r="K13" s="18">
        <v>0</v>
      </c>
      <c r="L13" s="16" t="s">
        <v>31</v>
      </c>
      <c r="M13" s="17">
        <v>16</v>
      </c>
      <c r="N13" s="67"/>
      <c r="O13" s="68"/>
      <c r="P13" s="69"/>
      <c r="Q13" s="18">
        <v>0</v>
      </c>
      <c r="R13" s="16" t="s">
        <v>31</v>
      </c>
      <c r="S13" s="17">
        <v>20</v>
      </c>
      <c r="T13" s="18">
        <v>0</v>
      </c>
      <c r="U13" s="16" t="s">
        <v>31</v>
      </c>
      <c r="V13" s="17">
        <v>28</v>
      </c>
      <c r="W13" s="59"/>
      <c r="X13" s="45"/>
      <c r="Y13" s="45"/>
      <c r="Z13" s="45"/>
      <c r="AA13" s="45"/>
      <c r="AB13" s="45"/>
      <c r="AC13" s="46"/>
      <c r="AD13" s="46"/>
      <c r="AE13" s="47"/>
    </row>
    <row r="14" spans="1:31" ht="30" customHeight="1">
      <c r="A14" s="48" t="s">
        <v>3</v>
      </c>
      <c r="B14" s="38" t="s">
        <v>67</v>
      </c>
      <c r="C14" s="39"/>
      <c r="D14" s="40"/>
      <c r="E14" s="38" t="s">
        <v>32</v>
      </c>
      <c r="F14" s="39"/>
      <c r="G14" s="40"/>
      <c r="H14" s="38" t="s">
        <v>67</v>
      </c>
      <c r="I14" s="39"/>
      <c r="J14" s="40"/>
      <c r="K14" s="38" t="s">
        <v>29</v>
      </c>
      <c r="L14" s="39"/>
      <c r="M14" s="40"/>
      <c r="N14" s="38" t="s">
        <v>32</v>
      </c>
      <c r="O14" s="39"/>
      <c r="P14" s="40"/>
      <c r="Q14" s="38"/>
      <c r="R14" s="39"/>
      <c r="S14" s="40"/>
      <c r="T14" s="99"/>
      <c r="U14" s="99"/>
      <c r="V14" s="100"/>
      <c r="W14" s="58">
        <f>(E15+H15+K15+B15+N15+T15)</f>
        <v>26</v>
      </c>
      <c r="X14" s="60">
        <f>(G15+J15+M15+D15+P15+V15)</f>
        <v>7</v>
      </c>
      <c r="Y14" s="60">
        <f>(W14-X14)</f>
        <v>19</v>
      </c>
      <c r="Z14" s="31">
        <f>COUNTIF(B14:V14,"○")</f>
        <v>2</v>
      </c>
      <c r="AA14" s="31">
        <f>COUNTIF(B14:V14,"△")</f>
        <v>1</v>
      </c>
      <c r="AB14" s="31">
        <v>2</v>
      </c>
      <c r="AC14" s="33">
        <f>(3*Z14+1*AA14)</f>
        <v>7</v>
      </c>
      <c r="AD14" s="33">
        <f>AC14/5</f>
        <v>1.4</v>
      </c>
      <c r="AE14" s="35">
        <v>4</v>
      </c>
    </row>
    <row r="15" spans="1:31" ht="30" customHeight="1">
      <c r="A15" s="61"/>
      <c r="B15" s="18">
        <v>0</v>
      </c>
      <c r="C15" s="16" t="s">
        <v>31</v>
      </c>
      <c r="D15" s="17">
        <v>2</v>
      </c>
      <c r="E15" s="18">
        <v>4</v>
      </c>
      <c r="F15" s="16" t="s">
        <v>31</v>
      </c>
      <c r="G15" s="17">
        <v>1</v>
      </c>
      <c r="H15" s="18">
        <v>0</v>
      </c>
      <c r="I15" s="16" t="s">
        <v>31</v>
      </c>
      <c r="J15" s="17">
        <v>2</v>
      </c>
      <c r="K15" s="18">
        <v>2</v>
      </c>
      <c r="L15" s="16" t="s">
        <v>31</v>
      </c>
      <c r="M15" s="17">
        <v>2</v>
      </c>
      <c r="N15" s="18">
        <v>20</v>
      </c>
      <c r="O15" s="16" t="s">
        <v>31</v>
      </c>
      <c r="P15" s="17">
        <v>0</v>
      </c>
      <c r="Q15" s="52"/>
      <c r="R15" s="53"/>
      <c r="S15" s="54"/>
      <c r="T15" s="102"/>
      <c r="U15" s="102" t="s">
        <v>31</v>
      </c>
      <c r="V15" s="103"/>
      <c r="W15" s="59"/>
      <c r="X15" s="45"/>
      <c r="Y15" s="45"/>
      <c r="Z15" s="45"/>
      <c r="AA15" s="45"/>
      <c r="AB15" s="45"/>
      <c r="AC15" s="46"/>
      <c r="AD15" s="46"/>
      <c r="AE15" s="47"/>
    </row>
    <row r="16" spans="1:31" ht="30" customHeight="1">
      <c r="A16" s="48" t="s">
        <v>4</v>
      </c>
      <c r="B16" s="56" t="s">
        <v>29</v>
      </c>
      <c r="C16" s="56"/>
      <c r="D16" s="57"/>
      <c r="E16" s="55" t="s">
        <v>32</v>
      </c>
      <c r="F16" s="56"/>
      <c r="G16" s="57"/>
      <c r="H16" s="55" t="s">
        <v>32</v>
      </c>
      <c r="I16" s="56"/>
      <c r="J16" s="57"/>
      <c r="K16" s="55" t="s">
        <v>32</v>
      </c>
      <c r="L16" s="56"/>
      <c r="M16" s="57"/>
      <c r="N16" s="55" t="s">
        <v>32</v>
      </c>
      <c r="O16" s="56"/>
      <c r="P16" s="57"/>
      <c r="Q16" s="98"/>
      <c r="R16" s="99"/>
      <c r="S16" s="100"/>
      <c r="T16" s="41"/>
      <c r="U16" s="41"/>
      <c r="V16" s="41"/>
      <c r="W16" s="43">
        <f>(E17+H17+K17+N17+B17+Q17)</f>
        <v>45</v>
      </c>
      <c r="X16" s="31">
        <f>(G17+J17+M17+P17+D17+S17)</f>
        <v>4</v>
      </c>
      <c r="Y16" s="31">
        <f>(W16-X16)</f>
        <v>41</v>
      </c>
      <c r="Z16" s="31">
        <f>COUNTIF(B16:V16,"○")</f>
        <v>4</v>
      </c>
      <c r="AA16" s="31">
        <f>COUNTIF(B16:V16,"△")</f>
        <v>1</v>
      </c>
      <c r="AB16" s="31">
        <f>COUNTIF(B16:V16,"×")</f>
        <v>0</v>
      </c>
      <c r="AC16" s="33">
        <f>(3*Z16+1*AA16)</f>
        <v>13</v>
      </c>
      <c r="AD16" s="33">
        <f>AC16/5</f>
        <v>2.6</v>
      </c>
      <c r="AE16" s="35">
        <v>1</v>
      </c>
    </row>
    <row r="17" spans="1:31" ht="30" customHeight="1" thickBot="1">
      <c r="A17" s="49"/>
      <c r="B17" s="19">
        <v>1</v>
      </c>
      <c r="C17" s="19" t="s">
        <v>31</v>
      </c>
      <c r="D17" s="20">
        <v>1</v>
      </c>
      <c r="E17" s="21">
        <v>11</v>
      </c>
      <c r="F17" s="19" t="s">
        <v>31</v>
      </c>
      <c r="G17" s="20">
        <v>0</v>
      </c>
      <c r="H17" s="21">
        <v>3</v>
      </c>
      <c r="I17" s="19" t="s">
        <v>31</v>
      </c>
      <c r="J17" s="20">
        <v>2</v>
      </c>
      <c r="K17" s="21">
        <v>2</v>
      </c>
      <c r="L17" s="19" t="s">
        <v>31</v>
      </c>
      <c r="M17" s="20">
        <v>1</v>
      </c>
      <c r="N17" s="21">
        <v>28</v>
      </c>
      <c r="O17" s="19" t="s">
        <v>31</v>
      </c>
      <c r="P17" s="20">
        <v>0</v>
      </c>
      <c r="Q17" s="114"/>
      <c r="R17" s="115" t="s">
        <v>31</v>
      </c>
      <c r="S17" s="116"/>
      <c r="T17" s="42"/>
      <c r="U17" s="42"/>
      <c r="V17" s="42"/>
      <c r="W17" s="44"/>
      <c r="X17" s="32"/>
      <c r="Y17" s="32"/>
      <c r="Z17" s="32"/>
      <c r="AA17" s="32"/>
      <c r="AB17" s="32"/>
      <c r="AC17" s="34"/>
      <c r="AD17" s="34"/>
      <c r="AE17" s="36"/>
    </row>
    <row r="18" spans="1:3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37"/>
      <c r="Y19" s="37"/>
      <c r="Z19" s="37"/>
      <c r="AA19" s="37"/>
      <c r="AB19" s="4"/>
      <c r="AC19" s="4"/>
      <c r="AD19" s="4"/>
      <c r="AE19" s="4"/>
    </row>
    <row r="20" spans="1:31" ht="30" customHeight="1">
      <c r="A20" s="4"/>
      <c r="B20" s="22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4"/>
      <c r="X20" s="4"/>
      <c r="Y20" s="4"/>
      <c r="Z20" s="4"/>
      <c r="AA20" s="4"/>
      <c r="AB20" s="4"/>
      <c r="AC20" s="4"/>
      <c r="AD20" s="4"/>
      <c r="AE20" s="4"/>
    </row>
    <row r="21" spans="1:31" ht="30" customHeight="1">
      <c r="A21" s="4"/>
      <c r="B21" s="22" t="s">
        <v>35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4"/>
      <c r="X21" s="4"/>
      <c r="Y21" s="4"/>
      <c r="Z21" s="4"/>
      <c r="AA21" s="4"/>
      <c r="AB21" s="4"/>
      <c r="AC21" s="4"/>
      <c r="AD21" s="4"/>
      <c r="AE21" s="4"/>
    </row>
    <row r="23" spans="1:26" ht="23.25">
      <c r="A23" s="176" t="s">
        <v>92</v>
      </c>
      <c r="B23" s="176" t="s">
        <v>93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3.25">
      <c r="A24" s="176" t="s">
        <v>94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3.25">
      <c r="A25" s="176" t="s">
        <v>95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3.25">
      <c r="A26" s="176" t="s">
        <v>96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3.25">
      <c r="A27" s="176" t="s">
        <v>97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3.25">
      <c r="A28" s="176" t="s">
        <v>98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sheetProtection/>
  <mergeCells count="128">
    <mergeCell ref="AE12:AE13"/>
    <mergeCell ref="AE14:AE15"/>
    <mergeCell ref="AE16:AE17"/>
    <mergeCell ref="AA16:AA17"/>
    <mergeCell ref="AB16:AB17"/>
    <mergeCell ref="AC16:AC17"/>
    <mergeCell ref="AD16:AD17"/>
    <mergeCell ref="X19:AA19"/>
    <mergeCell ref="A1:AE1"/>
    <mergeCell ref="AE4:AE5"/>
    <mergeCell ref="AE6:AE7"/>
    <mergeCell ref="AE8:AE9"/>
    <mergeCell ref="AE10:AE11"/>
    <mergeCell ref="Q16:S16"/>
    <mergeCell ref="T16:V17"/>
    <mergeCell ref="W16:W17"/>
    <mergeCell ref="X16:X17"/>
    <mergeCell ref="Y16:Y17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4:S15"/>
    <mergeCell ref="T14:V14"/>
    <mergeCell ref="W14:W15"/>
    <mergeCell ref="X14:X15"/>
    <mergeCell ref="Y14:Y15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4:P14"/>
    <mergeCell ref="Q12:S12"/>
    <mergeCell ref="T12:V12"/>
    <mergeCell ref="W12:W13"/>
    <mergeCell ref="X12:X13"/>
    <mergeCell ref="Y12:Y13"/>
    <mergeCell ref="Z12:Z13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0:S10"/>
    <mergeCell ref="T10:V10"/>
    <mergeCell ref="W10:W11"/>
    <mergeCell ref="X10:X11"/>
    <mergeCell ref="Y10:Y11"/>
    <mergeCell ref="Z10:Z11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8:S8"/>
    <mergeCell ref="T8:V8"/>
    <mergeCell ref="W8:W9"/>
    <mergeCell ref="X8:X9"/>
    <mergeCell ref="Y8:Y9"/>
    <mergeCell ref="Z8:Z9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6:S6"/>
    <mergeCell ref="T6:V6"/>
    <mergeCell ref="W6:W7"/>
    <mergeCell ref="X6:X7"/>
    <mergeCell ref="Y6:Y7"/>
    <mergeCell ref="Z6:Z7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4:S4"/>
    <mergeCell ref="T4:V4"/>
    <mergeCell ref="W4:W5"/>
    <mergeCell ref="X4:X5"/>
    <mergeCell ref="Y4:Y5"/>
    <mergeCell ref="Z4:Z5"/>
    <mergeCell ref="A4:A5"/>
    <mergeCell ref="B4:D5"/>
    <mergeCell ref="E4:G4"/>
    <mergeCell ref="H4:J4"/>
    <mergeCell ref="K4:M4"/>
    <mergeCell ref="N4:P4"/>
    <mergeCell ref="B3:D3"/>
    <mergeCell ref="E3:G3"/>
    <mergeCell ref="H3:J3"/>
    <mergeCell ref="K3:M3"/>
    <mergeCell ref="N3:P3"/>
    <mergeCell ref="Q3:S3"/>
    <mergeCell ref="T3:V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1"/>
  <sheetViews>
    <sheetView view="pageBreakPreview" zoomScale="60" zoomScaleNormal="70" zoomScalePageLayoutView="0" workbookViewId="0" topLeftCell="A1">
      <selection activeCell="X19" sqref="X19:AA19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22" width="3.875" style="0" customWidth="1"/>
    <col min="23" max="25" width="4.75390625" style="0" customWidth="1"/>
    <col min="26" max="28" width="5.75390625" style="0" customWidth="1"/>
  </cols>
  <sheetData>
    <row r="1" spans="1:31" ht="39" customHeight="1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4"/>
    </row>
    <row r="2" spans="1:31" ht="19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118"/>
      <c r="AA2" s="118"/>
      <c r="AB2" s="118"/>
      <c r="AC2" s="118"/>
      <c r="AD2" s="118"/>
      <c r="AE2" s="4"/>
    </row>
    <row r="3" spans="1:31" ht="81" customHeight="1">
      <c r="A3" s="120"/>
      <c r="B3" s="121" t="str">
        <f>A4</f>
        <v>岐阜第一</v>
      </c>
      <c r="C3" s="122"/>
      <c r="D3" s="123"/>
      <c r="E3" s="121" t="str">
        <f>A6</f>
        <v>揖斐</v>
      </c>
      <c r="F3" s="122"/>
      <c r="G3" s="123"/>
      <c r="H3" s="121" t="str">
        <f>A8</f>
        <v>大垣東B</v>
      </c>
      <c r="I3" s="122"/>
      <c r="J3" s="123"/>
      <c r="K3" s="121" t="str">
        <f>A10</f>
        <v>大垣工業B</v>
      </c>
      <c r="L3" s="122"/>
      <c r="M3" s="123"/>
      <c r="N3" s="121" t="str">
        <f>A12</f>
        <v>大垣西</v>
      </c>
      <c r="O3" s="122"/>
      <c r="P3" s="123"/>
      <c r="Q3" s="121" t="str">
        <f>A14</f>
        <v>クラーク</v>
      </c>
      <c r="R3" s="122"/>
      <c r="S3" s="123"/>
      <c r="T3" s="121" t="str">
        <f>A16</f>
        <v>県岐商C</v>
      </c>
      <c r="U3" s="122"/>
      <c r="V3" s="123"/>
      <c r="W3" s="124" t="s">
        <v>70</v>
      </c>
      <c r="X3" s="125" t="s">
        <v>71</v>
      </c>
      <c r="Y3" s="125" t="s">
        <v>72</v>
      </c>
      <c r="Z3" s="125" t="s">
        <v>73</v>
      </c>
      <c r="AA3" s="125" t="s">
        <v>74</v>
      </c>
      <c r="AB3" s="125" t="s">
        <v>75</v>
      </c>
      <c r="AC3" s="126" t="s">
        <v>76</v>
      </c>
      <c r="AD3" s="127" t="s">
        <v>77</v>
      </c>
      <c r="AE3" s="11"/>
    </row>
    <row r="4" spans="1:31" ht="30" customHeight="1">
      <c r="A4" s="128" t="s">
        <v>78</v>
      </c>
      <c r="B4" s="129"/>
      <c r="C4" s="129"/>
      <c r="D4" s="129"/>
      <c r="E4" s="130" t="s">
        <v>79</v>
      </c>
      <c r="F4" s="131"/>
      <c r="G4" s="132"/>
      <c r="H4" s="130" t="s">
        <v>80</v>
      </c>
      <c r="I4" s="131"/>
      <c r="J4" s="132"/>
      <c r="K4" s="130" t="s">
        <v>80</v>
      </c>
      <c r="L4" s="131"/>
      <c r="M4" s="132"/>
      <c r="N4" s="130" t="s">
        <v>80</v>
      </c>
      <c r="O4" s="131"/>
      <c r="P4" s="132"/>
      <c r="Q4" s="133" t="s">
        <v>79</v>
      </c>
      <c r="R4" s="134"/>
      <c r="S4" s="135"/>
      <c r="T4" s="131" t="s">
        <v>79</v>
      </c>
      <c r="U4" s="131"/>
      <c r="V4" s="132"/>
      <c r="W4" s="136">
        <f>(E5+H5+K5+N5+Q5+T5)</f>
        <v>12</v>
      </c>
      <c r="X4" s="137">
        <f>(G5+J5+M5+P5+S5+V5)</f>
        <v>2</v>
      </c>
      <c r="Y4" s="137">
        <f>(W4-X4)</f>
        <v>10</v>
      </c>
      <c r="Z4" s="137">
        <f>COUNTIF(E4:V4,"○")</f>
        <v>6</v>
      </c>
      <c r="AA4" s="137">
        <f>COUNTIF(E4:V4,"△")</f>
        <v>0</v>
      </c>
      <c r="AB4" s="137">
        <f>COUNTIF(E4:V4,"×")</f>
        <v>0</v>
      </c>
      <c r="AC4" s="138">
        <f>(3*Z4+1*AA4)</f>
        <v>18</v>
      </c>
      <c r="AD4" s="139">
        <v>1</v>
      </c>
      <c r="AE4" s="15"/>
    </row>
    <row r="5" spans="1:31" ht="30" customHeight="1">
      <c r="A5" s="140"/>
      <c r="B5" s="129"/>
      <c r="C5" s="129"/>
      <c r="D5" s="129"/>
      <c r="E5" s="141">
        <v>2</v>
      </c>
      <c r="F5" s="142" t="s">
        <v>81</v>
      </c>
      <c r="G5" s="143">
        <v>0</v>
      </c>
      <c r="H5" s="141">
        <v>3</v>
      </c>
      <c r="I5" s="142" t="s">
        <v>81</v>
      </c>
      <c r="J5" s="143">
        <v>0</v>
      </c>
      <c r="K5" s="141">
        <v>1</v>
      </c>
      <c r="L5" s="142" t="s">
        <v>81</v>
      </c>
      <c r="M5" s="143">
        <v>0</v>
      </c>
      <c r="N5" s="141">
        <v>2</v>
      </c>
      <c r="O5" s="142" t="s">
        <v>81</v>
      </c>
      <c r="P5" s="143">
        <v>0</v>
      </c>
      <c r="Q5" s="141">
        <v>3</v>
      </c>
      <c r="R5" s="142" t="s">
        <v>81</v>
      </c>
      <c r="S5" s="143">
        <v>2</v>
      </c>
      <c r="T5" s="144">
        <v>1</v>
      </c>
      <c r="U5" s="145" t="s">
        <v>81</v>
      </c>
      <c r="V5" s="146">
        <v>0</v>
      </c>
      <c r="W5" s="147"/>
      <c r="X5" s="148"/>
      <c r="Y5" s="148"/>
      <c r="Z5" s="148"/>
      <c r="AA5" s="148"/>
      <c r="AB5" s="148"/>
      <c r="AC5" s="149"/>
      <c r="AD5" s="150"/>
      <c r="AE5" s="15"/>
    </row>
    <row r="6" spans="1:31" ht="30" customHeight="1">
      <c r="A6" s="151" t="s">
        <v>82</v>
      </c>
      <c r="B6" s="134" t="s">
        <v>83</v>
      </c>
      <c r="C6" s="134"/>
      <c r="D6" s="135"/>
      <c r="E6" s="152"/>
      <c r="F6" s="152"/>
      <c r="G6" s="152"/>
      <c r="H6" s="133" t="s">
        <v>84</v>
      </c>
      <c r="I6" s="134"/>
      <c r="J6" s="135"/>
      <c r="K6" s="133" t="s">
        <v>85</v>
      </c>
      <c r="L6" s="134"/>
      <c r="M6" s="135"/>
      <c r="N6" s="133" t="s">
        <v>83</v>
      </c>
      <c r="O6" s="134"/>
      <c r="P6" s="135"/>
      <c r="Q6" s="133" t="s">
        <v>86</v>
      </c>
      <c r="R6" s="134"/>
      <c r="S6" s="135"/>
      <c r="T6" s="130" t="s">
        <v>86</v>
      </c>
      <c r="U6" s="131"/>
      <c r="V6" s="132"/>
      <c r="W6" s="153">
        <f>(B7+H7+K7+N7+Q7+T7)</f>
        <v>3</v>
      </c>
      <c r="X6" s="154">
        <f>(J7+D7+M7+P7+S7+V7)</f>
        <v>12</v>
      </c>
      <c r="Y6" s="154">
        <f>(W6-X6)</f>
        <v>-9</v>
      </c>
      <c r="Z6" s="137">
        <f>COUNTIF(B6:V6,"○")</f>
        <v>0</v>
      </c>
      <c r="AA6" s="137">
        <f>COUNTIF(B6:V6,"△")</f>
        <v>2</v>
      </c>
      <c r="AB6" s="137">
        <f>COUNTIF(B6:V6,"×")</f>
        <v>4</v>
      </c>
      <c r="AC6" s="155">
        <f>(3*Z6+1*AA6)</f>
        <v>2</v>
      </c>
      <c r="AD6" s="156">
        <v>7</v>
      </c>
      <c r="AE6" s="15"/>
    </row>
    <row r="7" spans="1:31" ht="30" customHeight="1">
      <c r="A7" s="140"/>
      <c r="B7" s="145">
        <v>0</v>
      </c>
      <c r="C7" s="145" t="s">
        <v>81</v>
      </c>
      <c r="D7" s="146">
        <v>2</v>
      </c>
      <c r="E7" s="157"/>
      <c r="F7" s="157"/>
      <c r="G7" s="157"/>
      <c r="H7" s="144">
        <v>0</v>
      </c>
      <c r="I7" s="145" t="s">
        <v>81</v>
      </c>
      <c r="J7" s="146">
        <v>3</v>
      </c>
      <c r="K7" s="144">
        <v>0</v>
      </c>
      <c r="L7" s="145" t="s">
        <v>81</v>
      </c>
      <c r="M7" s="146">
        <v>2</v>
      </c>
      <c r="N7" s="144">
        <v>0</v>
      </c>
      <c r="O7" s="145" t="s">
        <v>81</v>
      </c>
      <c r="P7" s="146">
        <v>2</v>
      </c>
      <c r="Q7" s="144">
        <v>1</v>
      </c>
      <c r="R7" s="145" t="s">
        <v>81</v>
      </c>
      <c r="S7" s="146">
        <v>1</v>
      </c>
      <c r="T7" s="145">
        <v>2</v>
      </c>
      <c r="U7" s="145" t="s">
        <v>81</v>
      </c>
      <c r="V7" s="146">
        <v>2</v>
      </c>
      <c r="W7" s="158"/>
      <c r="X7" s="148"/>
      <c r="Y7" s="148"/>
      <c r="Z7" s="148"/>
      <c r="AA7" s="148"/>
      <c r="AB7" s="148"/>
      <c r="AC7" s="149"/>
      <c r="AD7" s="150"/>
      <c r="AE7" s="15"/>
    </row>
    <row r="8" spans="1:31" ht="30" customHeight="1">
      <c r="A8" s="151" t="s">
        <v>87</v>
      </c>
      <c r="B8" s="131" t="s">
        <v>83</v>
      </c>
      <c r="C8" s="131"/>
      <c r="D8" s="132"/>
      <c r="E8" s="130" t="s">
        <v>80</v>
      </c>
      <c r="F8" s="131"/>
      <c r="G8" s="132"/>
      <c r="H8" s="129"/>
      <c r="I8" s="129"/>
      <c r="J8" s="129"/>
      <c r="K8" s="130" t="s">
        <v>79</v>
      </c>
      <c r="L8" s="131"/>
      <c r="M8" s="132"/>
      <c r="N8" s="130" t="s">
        <v>79</v>
      </c>
      <c r="O8" s="131"/>
      <c r="P8" s="132"/>
      <c r="Q8" s="133" t="s">
        <v>85</v>
      </c>
      <c r="R8" s="134"/>
      <c r="S8" s="135"/>
      <c r="T8" s="130" t="s">
        <v>86</v>
      </c>
      <c r="U8" s="131"/>
      <c r="V8" s="132"/>
      <c r="W8" s="153">
        <f>(E9+B9+K9+N9+Q9+T9)</f>
        <v>7</v>
      </c>
      <c r="X8" s="154">
        <f>(G9+D9+M9+P9+S9+V9)</f>
        <v>6</v>
      </c>
      <c r="Y8" s="154">
        <f>(W8-X8)</f>
        <v>1</v>
      </c>
      <c r="Z8" s="137">
        <f>COUNTIF(B8:V8,"○")</f>
        <v>3</v>
      </c>
      <c r="AA8" s="137">
        <f>COUNTIF(B8:V8,"△")</f>
        <v>1</v>
      </c>
      <c r="AB8" s="137">
        <f>COUNTIF(B8:V8,"×")</f>
        <v>2</v>
      </c>
      <c r="AC8" s="155">
        <f>(3*Z8+1*AA8)</f>
        <v>10</v>
      </c>
      <c r="AD8" s="156">
        <v>3</v>
      </c>
      <c r="AE8" s="15"/>
    </row>
    <row r="9" spans="1:31" ht="30" customHeight="1">
      <c r="A9" s="140"/>
      <c r="B9" s="142">
        <v>0</v>
      </c>
      <c r="C9" s="142" t="s">
        <v>81</v>
      </c>
      <c r="D9" s="143">
        <v>3</v>
      </c>
      <c r="E9" s="141">
        <v>3</v>
      </c>
      <c r="F9" s="142" t="s">
        <v>81</v>
      </c>
      <c r="G9" s="143">
        <v>0</v>
      </c>
      <c r="H9" s="129"/>
      <c r="I9" s="129"/>
      <c r="J9" s="129"/>
      <c r="K9" s="141">
        <v>1</v>
      </c>
      <c r="L9" s="142" t="s">
        <v>81</v>
      </c>
      <c r="M9" s="143">
        <v>0</v>
      </c>
      <c r="N9" s="141">
        <v>1</v>
      </c>
      <c r="O9" s="142" t="s">
        <v>81</v>
      </c>
      <c r="P9" s="143">
        <v>0</v>
      </c>
      <c r="Q9" s="141">
        <v>1</v>
      </c>
      <c r="R9" s="142" t="s">
        <v>81</v>
      </c>
      <c r="S9" s="143">
        <v>2</v>
      </c>
      <c r="T9" s="142">
        <v>1</v>
      </c>
      <c r="U9" s="142" t="s">
        <v>81</v>
      </c>
      <c r="V9" s="143">
        <v>1</v>
      </c>
      <c r="W9" s="158"/>
      <c r="X9" s="148"/>
      <c r="Y9" s="148"/>
      <c r="Z9" s="148"/>
      <c r="AA9" s="148"/>
      <c r="AB9" s="148"/>
      <c r="AC9" s="149"/>
      <c r="AD9" s="150"/>
      <c r="AE9" s="15"/>
    </row>
    <row r="10" spans="1:31" ht="30" customHeight="1">
      <c r="A10" s="151" t="s">
        <v>88</v>
      </c>
      <c r="B10" s="134" t="s">
        <v>84</v>
      </c>
      <c r="C10" s="134"/>
      <c r="D10" s="135"/>
      <c r="E10" s="133" t="s">
        <v>79</v>
      </c>
      <c r="F10" s="134"/>
      <c r="G10" s="135"/>
      <c r="H10" s="133" t="s">
        <v>83</v>
      </c>
      <c r="I10" s="134"/>
      <c r="J10" s="135"/>
      <c r="K10" s="152"/>
      <c r="L10" s="152"/>
      <c r="M10" s="152"/>
      <c r="N10" s="133" t="s">
        <v>79</v>
      </c>
      <c r="O10" s="134"/>
      <c r="P10" s="135"/>
      <c r="Q10" s="133" t="s">
        <v>86</v>
      </c>
      <c r="R10" s="134"/>
      <c r="S10" s="135"/>
      <c r="T10" s="134" t="s">
        <v>80</v>
      </c>
      <c r="U10" s="134"/>
      <c r="V10" s="135"/>
      <c r="W10" s="153">
        <f>(E11+H11+B11+N11+Q11+T11)</f>
        <v>10</v>
      </c>
      <c r="X10" s="154">
        <f>(G11+J11+D11+P11+S11+V11)</f>
        <v>4</v>
      </c>
      <c r="Y10" s="154">
        <f>(W10-X10)</f>
        <v>6</v>
      </c>
      <c r="Z10" s="137">
        <f>COUNTIF(B10:V10,"○")</f>
        <v>3</v>
      </c>
      <c r="AA10" s="137">
        <f>COUNTIF(B10:V10,"△")</f>
        <v>1</v>
      </c>
      <c r="AB10" s="137">
        <f>COUNTIF(B10:V10,"×")</f>
        <v>2</v>
      </c>
      <c r="AC10" s="155">
        <f>(3*Z10+1*AA10)</f>
        <v>10</v>
      </c>
      <c r="AD10" s="156">
        <v>2</v>
      </c>
      <c r="AE10" s="15"/>
    </row>
    <row r="11" spans="1:31" ht="30" customHeight="1">
      <c r="A11" s="140"/>
      <c r="B11" s="145">
        <v>0</v>
      </c>
      <c r="C11" s="145" t="s">
        <v>81</v>
      </c>
      <c r="D11" s="146">
        <v>1</v>
      </c>
      <c r="E11" s="144">
        <v>2</v>
      </c>
      <c r="F11" s="145" t="s">
        <v>81</v>
      </c>
      <c r="G11" s="146">
        <v>0</v>
      </c>
      <c r="H11" s="144">
        <v>0</v>
      </c>
      <c r="I11" s="145" t="s">
        <v>81</v>
      </c>
      <c r="J11" s="146">
        <v>1</v>
      </c>
      <c r="K11" s="157"/>
      <c r="L11" s="157"/>
      <c r="M11" s="157"/>
      <c r="N11" s="144">
        <v>2</v>
      </c>
      <c r="O11" s="145" t="s">
        <v>81</v>
      </c>
      <c r="P11" s="146">
        <v>0</v>
      </c>
      <c r="Q11" s="144">
        <v>2</v>
      </c>
      <c r="R11" s="145" t="s">
        <v>81</v>
      </c>
      <c r="S11" s="146">
        <v>2</v>
      </c>
      <c r="T11" s="145">
        <v>4</v>
      </c>
      <c r="U11" s="145" t="s">
        <v>81</v>
      </c>
      <c r="V11" s="146">
        <v>0</v>
      </c>
      <c r="W11" s="158"/>
      <c r="X11" s="148"/>
      <c r="Y11" s="148"/>
      <c r="Z11" s="148"/>
      <c r="AA11" s="148"/>
      <c r="AB11" s="148"/>
      <c r="AC11" s="149"/>
      <c r="AD11" s="150"/>
      <c r="AE11" s="15"/>
    </row>
    <row r="12" spans="1:31" ht="30" customHeight="1">
      <c r="A12" s="151" t="s">
        <v>89</v>
      </c>
      <c r="B12" s="131" t="s">
        <v>84</v>
      </c>
      <c r="C12" s="131"/>
      <c r="D12" s="132"/>
      <c r="E12" s="130" t="s">
        <v>79</v>
      </c>
      <c r="F12" s="131"/>
      <c r="G12" s="132"/>
      <c r="H12" s="130" t="s">
        <v>85</v>
      </c>
      <c r="I12" s="131"/>
      <c r="J12" s="132"/>
      <c r="K12" s="133" t="s">
        <v>85</v>
      </c>
      <c r="L12" s="134"/>
      <c r="M12" s="135"/>
      <c r="N12" s="159"/>
      <c r="O12" s="129"/>
      <c r="P12" s="160"/>
      <c r="Q12" s="133" t="s">
        <v>83</v>
      </c>
      <c r="R12" s="134"/>
      <c r="S12" s="135"/>
      <c r="T12" s="131" t="s">
        <v>79</v>
      </c>
      <c r="U12" s="131"/>
      <c r="V12" s="132"/>
      <c r="W12" s="153">
        <f>(E13+H13+K13+B13+Q13+T13)</f>
        <v>7</v>
      </c>
      <c r="X12" s="154">
        <f>(G13+J13+M13+D13+S13+V13)</f>
        <v>8</v>
      </c>
      <c r="Y12" s="154">
        <f>(W12-X12)</f>
        <v>-1</v>
      </c>
      <c r="Z12" s="137">
        <f>COUNTIF(B12:V12,"○")</f>
        <v>2</v>
      </c>
      <c r="AA12" s="137">
        <f>COUNTIF(B12:V12,"△")</f>
        <v>0</v>
      </c>
      <c r="AB12" s="137">
        <f>COUNTIF(B12:V12,"×")</f>
        <v>4</v>
      </c>
      <c r="AC12" s="155">
        <f>(3*Z12+1*AA12)</f>
        <v>6</v>
      </c>
      <c r="AD12" s="156">
        <v>5</v>
      </c>
      <c r="AE12" s="15"/>
    </row>
    <row r="13" spans="1:31" ht="30" customHeight="1">
      <c r="A13" s="140"/>
      <c r="B13" s="145">
        <v>0</v>
      </c>
      <c r="C13" s="145" t="s">
        <v>81</v>
      </c>
      <c r="D13" s="146">
        <v>2</v>
      </c>
      <c r="E13" s="144">
        <v>2</v>
      </c>
      <c r="F13" s="145" t="s">
        <v>81</v>
      </c>
      <c r="G13" s="146">
        <v>0</v>
      </c>
      <c r="H13" s="144">
        <v>0</v>
      </c>
      <c r="I13" s="145" t="s">
        <v>81</v>
      </c>
      <c r="J13" s="146">
        <v>1</v>
      </c>
      <c r="K13" s="144">
        <v>0</v>
      </c>
      <c r="L13" s="145" t="s">
        <v>81</v>
      </c>
      <c r="M13" s="146">
        <v>2</v>
      </c>
      <c r="N13" s="161"/>
      <c r="O13" s="157"/>
      <c r="P13" s="162"/>
      <c r="Q13" s="144">
        <v>2</v>
      </c>
      <c r="R13" s="145" t="s">
        <v>81</v>
      </c>
      <c r="S13" s="146">
        <v>3</v>
      </c>
      <c r="T13" s="145">
        <v>3</v>
      </c>
      <c r="U13" s="145" t="s">
        <v>81</v>
      </c>
      <c r="V13" s="146">
        <v>0</v>
      </c>
      <c r="W13" s="158"/>
      <c r="X13" s="148"/>
      <c r="Y13" s="148"/>
      <c r="Z13" s="148"/>
      <c r="AA13" s="148"/>
      <c r="AB13" s="148"/>
      <c r="AC13" s="149"/>
      <c r="AD13" s="150"/>
      <c r="AE13" s="15"/>
    </row>
    <row r="14" spans="1:31" ht="30" customHeight="1">
      <c r="A14" s="151" t="s">
        <v>90</v>
      </c>
      <c r="B14" s="133" t="s">
        <v>85</v>
      </c>
      <c r="C14" s="134"/>
      <c r="D14" s="135"/>
      <c r="E14" s="133" t="s">
        <v>86</v>
      </c>
      <c r="F14" s="134"/>
      <c r="G14" s="135"/>
      <c r="H14" s="133" t="s">
        <v>79</v>
      </c>
      <c r="I14" s="134"/>
      <c r="J14" s="135"/>
      <c r="K14" s="133" t="s">
        <v>86</v>
      </c>
      <c r="L14" s="134"/>
      <c r="M14" s="135"/>
      <c r="N14" s="133" t="s">
        <v>79</v>
      </c>
      <c r="O14" s="134"/>
      <c r="P14" s="135"/>
      <c r="Q14" s="133"/>
      <c r="R14" s="134"/>
      <c r="S14" s="135"/>
      <c r="T14" s="134" t="s">
        <v>83</v>
      </c>
      <c r="U14" s="134"/>
      <c r="V14" s="135"/>
      <c r="W14" s="153">
        <f>(E15+H15+K15+B15+N15+T15)</f>
        <v>10</v>
      </c>
      <c r="X14" s="154">
        <f>(G15+J15+M15+D15+P15+V15)</f>
        <v>13</v>
      </c>
      <c r="Y14" s="154">
        <f>(W14-X14)</f>
        <v>-3</v>
      </c>
      <c r="Z14" s="137">
        <f>COUNTIF(B14:V14,"○")</f>
        <v>2</v>
      </c>
      <c r="AA14" s="137">
        <f>COUNTIF(B14:V14,"△")</f>
        <v>2</v>
      </c>
      <c r="AB14" s="137">
        <f>COUNTIF(B14:V14,"×")</f>
        <v>2</v>
      </c>
      <c r="AC14" s="155">
        <f>(3*Z14+1*AA14)</f>
        <v>8</v>
      </c>
      <c r="AD14" s="156">
        <v>4</v>
      </c>
      <c r="AE14" s="15"/>
    </row>
    <row r="15" spans="1:31" ht="30" customHeight="1">
      <c r="A15" s="140"/>
      <c r="B15" s="144">
        <v>2</v>
      </c>
      <c r="C15" s="145" t="s">
        <v>81</v>
      </c>
      <c r="D15" s="146">
        <v>3</v>
      </c>
      <c r="E15" s="144">
        <v>1</v>
      </c>
      <c r="F15" s="145" t="s">
        <v>81</v>
      </c>
      <c r="G15" s="146">
        <v>1</v>
      </c>
      <c r="H15" s="144">
        <v>2</v>
      </c>
      <c r="I15" s="145" t="s">
        <v>81</v>
      </c>
      <c r="J15" s="146">
        <v>1</v>
      </c>
      <c r="K15" s="144">
        <v>2</v>
      </c>
      <c r="L15" s="145" t="s">
        <v>81</v>
      </c>
      <c r="M15" s="146">
        <v>2</v>
      </c>
      <c r="N15" s="144">
        <v>3</v>
      </c>
      <c r="O15" s="145" t="s">
        <v>81</v>
      </c>
      <c r="P15" s="146">
        <v>2</v>
      </c>
      <c r="Q15" s="163"/>
      <c r="R15" s="164"/>
      <c r="S15" s="165"/>
      <c r="T15" s="145">
        <v>0</v>
      </c>
      <c r="U15" s="145" t="s">
        <v>81</v>
      </c>
      <c r="V15" s="146">
        <v>4</v>
      </c>
      <c r="W15" s="158"/>
      <c r="X15" s="148"/>
      <c r="Y15" s="148"/>
      <c r="Z15" s="148"/>
      <c r="AA15" s="148"/>
      <c r="AB15" s="148"/>
      <c r="AC15" s="149"/>
      <c r="AD15" s="150"/>
      <c r="AE15" s="15"/>
    </row>
    <row r="16" spans="1:31" ht="30" customHeight="1">
      <c r="A16" s="151" t="s">
        <v>91</v>
      </c>
      <c r="B16" s="131" t="s">
        <v>83</v>
      </c>
      <c r="C16" s="131"/>
      <c r="D16" s="132"/>
      <c r="E16" s="130" t="s">
        <v>86</v>
      </c>
      <c r="F16" s="131"/>
      <c r="G16" s="132"/>
      <c r="H16" s="130" t="s">
        <v>86</v>
      </c>
      <c r="I16" s="131"/>
      <c r="J16" s="132"/>
      <c r="K16" s="130" t="s">
        <v>85</v>
      </c>
      <c r="L16" s="131"/>
      <c r="M16" s="132"/>
      <c r="N16" s="130" t="s">
        <v>84</v>
      </c>
      <c r="O16" s="131"/>
      <c r="P16" s="132"/>
      <c r="Q16" s="133" t="s">
        <v>79</v>
      </c>
      <c r="R16" s="134"/>
      <c r="S16" s="135"/>
      <c r="T16" s="129"/>
      <c r="U16" s="129"/>
      <c r="V16" s="129"/>
      <c r="W16" s="166">
        <f>(E17+H17+K17+N17+B17+Q17)</f>
        <v>7</v>
      </c>
      <c r="X16" s="137">
        <f>(G17+J17+M17+P17+D17+S17)</f>
        <v>11</v>
      </c>
      <c r="Y16" s="137">
        <f>(W16-X16)</f>
        <v>-4</v>
      </c>
      <c r="Z16" s="137">
        <f>COUNTIF(B16:V16,"○")</f>
        <v>1</v>
      </c>
      <c r="AA16" s="137">
        <f>COUNTIF(B16:V16,"△")</f>
        <v>2</v>
      </c>
      <c r="AB16" s="137">
        <f>COUNTIF(B16:V16,"×")</f>
        <v>3</v>
      </c>
      <c r="AC16" s="155">
        <f>(3*Z16+1*AA16)</f>
        <v>5</v>
      </c>
      <c r="AD16" s="156">
        <v>6</v>
      </c>
      <c r="AE16" s="4"/>
    </row>
    <row r="17" spans="1:31" ht="30" customHeight="1" thickBot="1">
      <c r="A17" s="167"/>
      <c r="B17" s="168">
        <v>0</v>
      </c>
      <c r="C17" s="168" t="s">
        <v>81</v>
      </c>
      <c r="D17" s="169">
        <v>1</v>
      </c>
      <c r="E17" s="170">
        <v>2</v>
      </c>
      <c r="F17" s="168" t="s">
        <v>81</v>
      </c>
      <c r="G17" s="169">
        <v>2</v>
      </c>
      <c r="H17" s="170">
        <v>1</v>
      </c>
      <c r="I17" s="168" t="s">
        <v>81</v>
      </c>
      <c r="J17" s="169">
        <v>1</v>
      </c>
      <c r="K17" s="170">
        <v>0</v>
      </c>
      <c r="L17" s="168" t="s">
        <v>81</v>
      </c>
      <c r="M17" s="169">
        <v>4</v>
      </c>
      <c r="N17" s="170">
        <v>0</v>
      </c>
      <c r="O17" s="168" t="s">
        <v>81</v>
      </c>
      <c r="P17" s="169">
        <v>3</v>
      </c>
      <c r="Q17" s="170">
        <v>4</v>
      </c>
      <c r="R17" s="168" t="s">
        <v>81</v>
      </c>
      <c r="S17" s="169">
        <v>0</v>
      </c>
      <c r="T17" s="171"/>
      <c r="U17" s="171"/>
      <c r="V17" s="171"/>
      <c r="W17" s="172"/>
      <c r="X17" s="173"/>
      <c r="Y17" s="173"/>
      <c r="Z17" s="173"/>
      <c r="AA17" s="173"/>
      <c r="AB17" s="173"/>
      <c r="AC17" s="174"/>
      <c r="AD17" s="175"/>
      <c r="AE17" s="4"/>
    </row>
    <row r="18" spans="1:3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37"/>
      <c r="Y19" s="37"/>
      <c r="Z19" s="37"/>
      <c r="AA19" s="37"/>
      <c r="AB19" s="4"/>
      <c r="AC19" s="4"/>
      <c r="AD19" s="4"/>
      <c r="AE19" s="4"/>
    </row>
    <row r="20" spans="1:31" ht="30" customHeight="1">
      <c r="A20" s="4"/>
      <c r="B20" s="22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4"/>
      <c r="X20" s="4"/>
      <c r="Y20" s="4"/>
      <c r="Z20" s="4"/>
      <c r="AA20" s="4"/>
      <c r="AB20" s="4"/>
      <c r="AC20" s="4"/>
      <c r="AD20" s="4"/>
      <c r="AE20" s="4"/>
    </row>
    <row r="21" spans="1:31" ht="30" customHeight="1">
      <c r="A21" s="4"/>
      <c r="B21" s="22" t="s">
        <v>35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4"/>
      <c r="X21" s="4"/>
      <c r="Y21" s="4"/>
      <c r="Z21" s="4"/>
      <c r="AA21" s="4"/>
      <c r="AB21" s="4"/>
      <c r="AC21" s="4"/>
      <c r="AD21" s="4"/>
      <c r="AE21" s="4"/>
    </row>
  </sheetData>
  <sheetProtection/>
  <mergeCells count="121">
    <mergeCell ref="AA16:AA17"/>
    <mergeCell ref="AB16:AB17"/>
    <mergeCell ref="AC16:AC17"/>
    <mergeCell ref="AD16:AD17"/>
    <mergeCell ref="X19:AA19"/>
    <mergeCell ref="Q16:S16"/>
    <mergeCell ref="T16:V17"/>
    <mergeCell ref="W16:W17"/>
    <mergeCell ref="X16:X17"/>
    <mergeCell ref="Y16:Y17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4:S15"/>
    <mergeCell ref="T14:V14"/>
    <mergeCell ref="W14:W15"/>
    <mergeCell ref="X14:X15"/>
    <mergeCell ref="Y14:Y15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4:P14"/>
    <mergeCell ref="Q12:S12"/>
    <mergeCell ref="T12:V12"/>
    <mergeCell ref="W12:W13"/>
    <mergeCell ref="X12:X13"/>
    <mergeCell ref="Y12:Y13"/>
    <mergeCell ref="Z12:Z13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0:S10"/>
    <mergeCell ref="T10:V10"/>
    <mergeCell ref="W10:W11"/>
    <mergeCell ref="X10:X11"/>
    <mergeCell ref="Y10:Y11"/>
    <mergeCell ref="Z10:Z11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8:S8"/>
    <mergeCell ref="T8:V8"/>
    <mergeCell ref="W8:W9"/>
    <mergeCell ref="X8:X9"/>
    <mergeCell ref="Y8:Y9"/>
    <mergeCell ref="Z8:Z9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6:S6"/>
    <mergeCell ref="T6:V6"/>
    <mergeCell ref="W6:W7"/>
    <mergeCell ref="X6:X7"/>
    <mergeCell ref="Y6:Y7"/>
    <mergeCell ref="Z6:Z7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4:S4"/>
    <mergeCell ref="T4:V4"/>
    <mergeCell ref="W4:W5"/>
    <mergeCell ref="X4:X5"/>
    <mergeCell ref="Y4:Y5"/>
    <mergeCell ref="Z4:Z5"/>
    <mergeCell ref="A4:A5"/>
    <mergeCell ref="B4:D5"/>
    <mergeCell ref="E4:G4"/>
    <mergeCell ref="H4:J4"/>
    <mergeCell ref="K4:M4"/>
    <mergeCell ref="N4:P4"/>
    <mergeCell ref="A1:AD1"/>
    <mergeCell ref="B3:D3"/>
    <mergeCell ref="E3:G3"/>
    <mergeCell ref="H3:J3"/>
    <mergeCell ref="K3:M3"/>
    <mergeCell ref="N3:P3"/>
    <mergeCell ref="Q3:S3"/>
    <mergeCell ref="T3:V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1"/>
  <sheetViews>
    <sheetView view="pageBreakPreview" zoomScale="60" zoomScaleNormal="70" zoomScalePageLayoutView="0" workbookViewId="0" topLeftCell="A1">
      <selection activeCell="U19" sqref="U19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22" width="3.875" style="0" customWidth="1"/>
    <col min="23" max="25" width="4.75390625" style="0" customWidth="1"/>
    <col min="26" max="28" width="5.75390625" style="0" customWidth="1"/>
  </cols>
  <sheetData>
    <row r="1" spans="1:31" ht="39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</row>
    <row r="3" spans="1:31" ht="81" customHeight="1">
      <c r="A3" s="6"/>
      <c r="B3" s="84" t="str">
        <f>A4</f>
        <v>飛騨神岡</v>
      </c>
      <c r="C3" s="85"/>
      <c r="D3" s="86"/>
      <c r="E3" s="87" t="str">
        <f>A6</f>
        <v>大垣工業C</v>
      </c>
      <c r="F3" s="88"/>
      <c r="G3" s="89"/>
      <c r="H3" s="87" t="str">
        <f>A8</f>
        <v>不破</v>
      </c>
      <c r="I3" s="88"/>
      <c r="J3" s="89"/>
      <c r="K3" s="87" t="str">
        <f>A10</f>
        <v>岐阜北</v>
      </c>
      <c r="L3" s="88"/>
      <c r="M3" s="89"/>
      <c r="N3" s="87" t="str">
        <f>A12</f>
        <v>大垣養老</v>
      </c>
      <c r="O3" s="88"/>
      <c r="P3" s="89"/>
      <c r="Q3" s="87" t="str">
        <f>A14</f>
        <v>羽島</v>
      </c>
      <c r="R3" s="88"/>
      <c r="S3" s="89"/>
      <c r="T3" s="87" t="str">
        <f>A16</f>
        <v>大垣日大B</v>
      </c>
      <c r="U3" s="88"/>
      <c r="V3" s="89"/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9" t="s">
        <v>27</v>
      </c>
      <c r="AD3" s="10" t="s">
        <v>28</v>
      </c>
      <c r="AE3" s="11"/>
    </row>
    <row r="4" spans="1:31" ht="30" customHeight="1">
      <c r="A4" s="79" t="s">
        <v>58</v>
      </c>
      <c r="B4" s="81"/>
      <c r="C4" s="81"/>
      <c r="D4" s="81"/>
      <c r="E4" s="82"/>
      <c r="F4" s="50"/>
      <c r="G4" s="51"/>
      <c r="H4" s="82"/>
      <c r="I4" s="50"/>
      <c r="J4" s="51"/>
      <c r="K4" s="82"/>
      <c r="L4" s="50"/>
      <c r="M4" s="51"/>
      <c r="N4" s="82" t="s">
        <v>30</v>
      </c>
      <c r="O4" s="50"/>
      <c r="P4" s="51"/>
      <c r="Q4" s="62" t="s">
        <v>29</v>
      </c>
      <c r="R4" s="63"/>
      <c r="S4" s="64"/>
      <c r="T4" s="50"/>
      <c r="U4" s="50"/>
      <c r="V4" s="51"/>
      <c r="W4" s="77">
        <f>(E5+H5+K5+N5+Q5+T5)</f>
        <v>1</v>
      </c>
      <c r="X4" s="71">
        <f>(G5+J5+M5+P5+S5+V5)</f>
        <v>8</v>
      </c>
      <c r="Y4" s="71">
        <f>(W4-X4)</f>
        <v>-7</v>
      </c>
      <c r="Z4" s="71">
        <f>COUNTIF(E4:V4,"○")</f>
        <v>0</v>
      </c>
      <c r="AA4" s="71">
        <f>COUNTIF(E4:V4,"△")</f>
        <v>1</v>
      </c>
      <c r="AB4" s="71">
        <f>COUNTIF(E4:V4,"×")</f>
        <v>1</v>
      </c>
      <c r="AC4" s="73">
        <f>(3*Z4+1*AA4)</f>
        <v>1</v>
      </c>
      <c r="AD4" s="75"/>
      <c r="AE4" s="15"/>
    </row>
    <row r="5" spans="1:31" ht="30" customHeight="1">
      <c r="A5" s="80"/>
      <c r="B5" s="81"/>
      <c r="C5" s="81"/>
      <c r="D5" s="81"/>
      <c r="E5" s="23"/>
      <c r="F5" s="24" t="s">
        <v>31</v>
      </c>
      <c r="G5" s="25"/>
      <c r="H5" s="23"/>
      <c r="I5" s="24" t="s">
        <v>31</v>
      </c>
      <c r="J5" s="25"/>
      <c r="K5" s="23"/>
      <c r="L5" s="24" t="s">
        <v>31</v>
      </c>
      <c r="M5" s="25"/>
      <c r="N5" s="23">
        <v>0</v>
      </c>
      <c r="O5" s="24" t="s">
        <v>31</v>
      </c>
      <c r="P5" s="25">
        <v>7</v>
      </c>
      <c r="Q5" s="23">
        <v>1</v>
      </c>
      <c r="R5" s="24" t="s">
        <v>31</v>
      </c>
      <c r="S5" s="25">
        <v>1</v>
      </c>
      <c r="T5" s="24"/>
      <c r="U5" s="24" t="s">
        <v>31</v>
      </c>
      <c r="V5" s="25"/>
      <c r="W5" s="78"/>
      <c r="X5" s="72"/>
      <c r="Y5" s="72"/>
      <c r="Z5" s="72"/>
      <c r="AA5" s="72"/>
      <c r="AB5" s="72"/>
      <c r="AC5" s="74"/>
      <c r="AD5" s="76"/>
      <c r="AE5" s="15"/>
    </row>
    <row r="6" spans="1:31" ht="30" customHeight="1">
      <c r="A6" s="48" t="s">
        <v>59</v>
      </c>
      <c r="B6" s="63"/>
      <c r="C6" s="63"/>
      <c r="D6" s="64"/>
      <c r="E6" s="70"/>
      <c r="F6" s="70"/>
      <c r="G6" s="70"/>
      <c r="H6" s="38" t="s">
        <v>32</v>
      </c>
      <c r="I6" s="39"/>
      <c r="J6" s="40"/>
      <c r="K6" s="38" t="s">
        <v>30</v>
      </c>
      <c r="L6" s="39"/>
      <c r="M6" s="40"/>
      <c r="N6" s="38" t="s">
        <v>30</v>
      </c>
      <c r="O6" s="39"/>
      <c r="P6" s="40"/>
      <c r="Q6" s="38" t="s">
        <v>32</v>
      </c>
      <c r="R6" s="39"/>
      <c r="S6" s="40"/>
      <c r="T6" s="38" t="s">
        <v>30</v>
      </c>
      <c r="U6" s="39"/>
      <c r="V6" s="40"/>
      <c r="W6" s="58">
        <f>(H7+K7+N7+Q7+T7)</f>
        <v>11</v>
      </c>
      <c r="X6" s="60">
        <f>(J7+M7+P7+S7+V7)</f>
        <v>14</v>
      </c>
      <c r="Y6" s="60">
        <f>(W6-X6)</f>
        <v>-3</v>
      </c>
      <c r="Z6" s="31">
        <f>COUNTIF(E6:V6,"○")</f>
        <v>2</v>
      </c>
      <c r="AA6" s="31">
        <f>COUNTIF(E6:V6,"△")</f>
        <v>0</v>
      </c>
      <c r="AB6" s="31">
        <f>COUNTIF(E6:V6,"×")</f>
        <v>3</v>
      </c>
      <c r="AC6" s="33">
        <f>(3*Z6+1*AA6)</f>
        <v>6</v>
      </c>
      <c r="AD6" s="35">
        <v>5</v>
      </c>
      <c r="AE6" s="15"/>
    </row>
    <row r="7" spans="1:31" ht="30" customHeight="1">
      <c r="A7" s="61"/>
      <c r="B7" s="26"/>
      <c r="C7" s="26" t="s">
        <v>31</v>
      </c>
      <c r="D7" s="27"/>
      <c r="E7" s="68"/>
      <c r="F7" s="68"/>
      <c r="G7" s="68"/>
      <c r="H7" s="18">
        <v>2</v>
      </c>
      <c r="I7" s="16" t="s">
        <v>31</v>
      </c>
      <c r="J7" s="17">
        <v>0</v>
      </c>
      <c r="K7" s="18">
        <v>1</v>
      </c>
      <c r="L7" s="16" t="s">
        <v>31</v>
      </c>
      <c r="M7" s="17">
        <v>3</v>
      </c>
      <c r="N7" s="18">
        <v>0</v>
      </c>
      <c r="O7" s="16" t="s">
        <v>31</v>
      </c>
      <c r="P7" s="17">
        <v>3</v>
      </c>
      <c r="Q7" s="18">
        <v>8</v>
      </c>
      <c r="R7" s="16" t="s">
        <v>31</v>
      </c>
      <c r="S7" s="17">
        <v>0</v>
      </c>
      <c r="T7" s="16">
        <v>0</v>
      </c>
      <c r="U7" s="16" t="s">
        <v>31</v>
      </c>
      <c r="V7" s="17">
        <v>8</v>
      </c>
      <c r="W7" s="59"/>
      <c r="X7" s="45"/>
      <c r="Y7" s="45"/>
      <c r="Z7" s="45"/>
      <c r="AA7" s="45"/>
      <c r="AB7" s="45"/>
      <c r="AC7" s="46"/>
      <c r="AD7" s="47"/>
      <c r="AE7" s="15"/>
    </row>
    <row r="8" spans="1:31" ht="30" customHeight="1">
      <c r="A8" s="48" t="s">
        <v>60</v>
      </c>
      <c r="B8" s="50"/>
      <c r="C8" s="50"/>
      <c r="D8" s="51"/>
      <c r="E8" s="38" t="s">
        <v>30</v>
      </c>
      <c r="F8" s="39"/>
      <c r="G8" s="40"/>
      <c r="H8" s="41"/>
      <c r="I8" s="41"/>
      <c r="J8" s="41"/>
      <c r="K8" s="55" t="s">
        <v>30</v>
      </c>
      <c r="L8" s="56"/>
      <c r="M8" s="57"/>
      <c r="N8" s="38" t="s">
        <v>32</v>
      </c>
      <c r="O8" s="39"/>
      <c r="P8" s="40"/>
      <c r="Q8" s="38" t="s">
        <v>32</v>
      </c>
      <c r="R8" s="39"/>
      <c r="S8" s="40"/>
      <c r="T8" s="38" t="s">
        <v>32</v>
      </c>
      <c r="U8" s="39"/>
      <c r="V8" s="40"/>
      <c r="W8" s="58">
        <f>(E9+K9+N9+Q9+T9)</f>
        <v>5</v>
      </c>
      <c r="X8" s="60">
        <f>(G9+M9+P9+S9+V9)</f>
        <v>6</v>
      </c>
      <c r="Y8" s="60">
        <f>(W8-X8)</f>
        <v>-1</v>
      </c>
      <c r="Z8" s="31">
        <f>COUNTIF(E8:V8,"○")</f>
        <v>3</v>
      </c>
      <c r="AA8" s="31">
        <f>COUNTIF(E8:V8,"△")</f>
        <v>0</v>
      </c>
      <c r="AB8" s="31">
        <f>COUNTIF(E8:V8,"×")</f>
        <v>2</v>
      </c>
      <c r="AC8" s="33">
        <f>(3*Z8+1*AA8)</f>
        <v>9</v>
      </c>
      <c r="AD8" s="35">
        <v>3</v>
      </c>
      <c r="AE8" s="15"/>
    </row>
    <row r="9" spans="1:31" ht="30" customHeight="1">
      <c r="A9" s="61"/>
      <c r="B9" s="24"/>
      <c r="C9" s="24" t="s">
        <v>31</v>
      </c>
      <c r="D9" s="25"/>
      <c r="E9" s="12">
        <v>0</v>
      </c>
      <c r="F9" s="13" t="s">
        <v>31</v>
      </c>
      <c r="G9" s="14">
        <v>2</v>
      </c>
      <c r="H9" s="41"/>
      <c r="I9" s="41"/>
      <c r="J9" s="41"/>
      <c r="K9" s="12">
        <v>0</v>
      </c>
      <c r="L9" s="13" t="s">
        <v>31</v>
      </c>
      <c r="M9" s="14">
        <v>4</v>
      </c>
      <c r="N9" s="12">
        <v>1</v>
      </c>
      <c r="O9" s="13" t="s">
        <v>31</v>
      </c>
      <c r="P9" s="14">
        <v>0</v>
      </c>
      <c r="Q9" s="12">
        <v>3</v>
      </c>
      <c r="R9" s="13" t="s">
        <v>31</v>
      </c>
      <c r="S9" s="14">
        <v>0</v>
      </c>
      <c r="T9" s="13">
        <v>1</v>
      </c>
      <c r="U9" s="13" t="s">
        <v>31</v>
      </c>
      <c r="V9" s="14">
        <v>0</v>
      </c>
      <c r="W9" s="59"/>
      <c r="X9" s="45"/>
      <c r="Y9" s="45"/>
      <c r="Z9" s="45"/>
      <c r="AA9" s="45"/>
      <c r="AB9" s="45"/>
      <c r="AC9" s="46"/>
      <c r="AD9" s="47"/>
      <c r="AE9" s="15"/>
    </row>
    <row r="10" spans="1:31" ht="30" customHeight="1">
      <c r="A10" s="48" t="s">
        <v>61</v>
      </c>
      <c r="B10" s="63"/>
      <c r="C10" s="63"/>
      <c r="D10" s="64"/>
      <c r="E10" s="38" t="s">
        <v>32</v>
      </c>
      <c r="F10" s="39"/>
      <c r="G10" s="40"/>
      <c r="H10" s="38" t="s">
        <v>32</v>
      </c>
      <c r="I10" s="39"/>
      <c r="J10" s="40"/>
      <c r="K10" s="70"/>
      <c r="L10" s="70"/>
      <c r="M10" s="70"/>
      <c r="N10" s="38" t="s">
        <v>32</v>
      </c>
      <c r="O10" s="39"/>
      <c r="P10" s="40"/>
      <c r="Q10" s="38" t="s">
        <v>32</v>
      </c>
      <c r="R10" s="39"/>
      <c r="S10" s="40"/>
      <c r="T10" s="38" t="s">
        <v>32</v>
      </c>
      <c r="U10" s="39"/>
      <c r="V10" s="40"/>
      <c r="W10" s="58">
        <f>(E11+H11+N11+Q11+T11)</f>
        <v>17</v>
      </c>
      <c r="X10" s="60">
        <f>(G11+J11+P11+S11+V11)</f>
        <v>2</v>
      </c>
      <c r="Y10" s="60">
        <f>(W10-X10)</f>
        <v>15</v>
      </c>
      <c r="Z10" s="31">
        <f>COUNTIF(E10:V10,"○")</f>
        <v>5</v>
      </c>
      <c r="AA10" s="31">
        <f>COUNTIF(E10:V10,"△")</f>
        <v>0</v>
      </c>
      <c r="AB10" s="31">
        <f>COUNTIF(E10:V10,"×")</f>
        <v>0</v>
      </c>
      <c r="AC10" s="33">
        <f>(3*Z10+1*AA10)</f>
        <v>15</v>
      </c>
      <c r="AD10" s="35">
        <v>1</v>
      </c>
      <c r="AE10" s="15"/>
    </row>
    <row r="11" spans="1:31" ht="30" customHeight="1">
      <c r="A11" s="61"/>
      <c r="B11" s="26"/>
      <c r="C11" s="26" t="s">
        <v>31</v>
      </c>
      <c r="D11" s="27"/>
      <c r="E11" s="18">
        <v>3</v>
      </c>
      <c r="F11" s="16" t="s">
        <v>31</v>
      </c>
      <c r="G11" s="17">
        <v>1</v>
      </c>
      <c r="H11" s="18">
        <v>4</v>
      </c>
      <c r="I11" s="16" t="s">
        <v>31</v>
      </c>
      <c r="J11" s="17">
        <v>0</v>
      </c>
      <c r="K11" s="68"/>
      <c r="L11" s="68"/>
      <c r="M11" s="68"/>
      <c r="N11" s="18">
        <v>3</v>
      </c>
      <c r="O11" s="16" t="s">
        <v>31</v>
      </c>
      <c r="P11" s="17">
        <v>1</v>
      </c>
      <c r="Q11" s="18">
        <v>4</v>
      </c>
      <c r="R11" s="16" t="s">
        <v>31</v>
      </c>
      <c r="S11" s="17">
        <v>0</v>
      </c>
      <c r="T11" s="16">
        <v>3</v>
      </c>
      <c r="U11" s="16" t="s">
        <v>31</v>
      </c>
      <c r="V11" s="17">
        <v>0</v>
      </c>
      <c r="W11" s="59"/>
      <c r="X11" s="45"/>
      <c r="Y11" s="45"/>
      <c r="Z11" s="45"/>
      <c r="AA11" s="45"/>
      <c r="AB11" s="45"/>
      <c r="AC11" s="46"/>
      <c r="AD11" s="47"/>
      <c r="AE11" s="15"/>
    </row>
    <row r="12" spans="1:31" ht="30" customHeight="1">
      <c r="A12" s="48" t="s">
        <v>62</v>
      </c>
      <c r="B12" s="50" t="s">
        <v>32</v>
      </c>
      <c r="C12" s="50"/>
      <c r="D12" s="51"/>
      <c r="E12" s="56" t="s">
        <v>32</v>
      </c>
      <c r="F12" s="56"/>
      <c r="G12" s="57"/>
      <c r="H12" s="38" t="s">
        <v>30</v>
      </c>
      <c r="I12" s="39"/>
      <c r="J12" s="40"/>
      <c r="K12" s="38" t="s">
        <v>30</v>
      </c>
      <c r="L12" s="39"/>
      <c r="M12" s="40"/>
      <c r="N12" s="65"/>
      <c r="O12" s="41"/>
      <c r="P12" s="66"/>
      <c r="Q12" s="38" t="s">
        <v>32</v>
      </c>
      <c r="R12" s="39"/>
      <c r="S12" s="40"/>
      <c r="T12" s="38" t="s">
        <v>30</v>
      </c>
      <c r="U12" s="39"/>
      <c r="V12" s="40"/>
      <c r="W12" s="58">
        <f>(E13+H13+K13+Q13+T13)</f>
        <v>7</v>
      </c>
      <c r="X12" s="60">
        <f>(G13+J13+M13+S13+V13)</f>
        <v>6</v>
      </c>
      <c r="Y12" s="60">
        <f>(W12-X12)</f>
        <v>1</v>
      </c>
      <c r="Z12" s="31">
        <f>COUNTIF(E12:V12,"○")</f>
        <v>2</v>
      </c>
      <c r="AA12" s="31">
        <f>COUNTIF(E12:V12,"△")</f>
        <v>0</v>
      </c>
      <c r="AB12" s="31">
        <f>COUNTIF(E12:V12,"×")</f>
        <v>3</v>
      </c>
      <c r="AC12" s="33">
        <f>(3*Z12+1*AA12)</f>
        <v>6</v>
      </c>
      <c r="AD12" s="35">
        <v>4</v>
      </c>
      <c r="AE12" s="15"/>
    </row>
    <row r="13" spans="1:31" ht="30" customHeight="1">
      <c r="A13" s="61"/>
      <c r="B13" s="26">
        <v>7</v>
      </c>
      <c r="C13" s="26" t="s">
        <v>31</v>
      </c>
      <c r="D13" s="27">
        <v>0</v>
      </c>
      <c r="E13" s="18">
        <v>3</v>
      </c>
      <c r="F13" s="16" t="s">
        <v>31</v>
      </c>
      <c r="G13" s="17">
        <v>0</v>
      </c>
      <c r="H13" s="18">
        <v>0</v>
      </c>
      <c r="I13" s="16" t="s">
        <v>31</v>
      </c>
      <c r="J13" s="17">
        <v>1</v>
      </c>
      <c r="K13" s="18">
        <v>1</v>
      </c>
      <c r="L13" s="16" t="s">
        <v>31</v>
      </c>
      <c r="M13" s="17">
        <v>3</v>
      </c>
      <c r="N13" s="67"/>
      <c r="O13" s="68"/>
      <c r="P13" s="69"/>
      <c r="Q13" s="18">
        <v>3</v>
      </c>
      <c r="R13" s="16" t="s">
        <v>31</v>
      </c>
      <c r="S13" s="17">
        <v>0</v>
      </c>
      <c r="T13" s="16">
        <v>0</v>
      </c>
      <c r="U13" s="16" t="s">
        <v>31</v>
      </c>
      <c r="V13" s="17">
        <v>2</v>
      </c>
      <c r="W13" s="59"/>
      <c r="X13" s="45"/>
      <c r="Y13" s="45"/>
      <c r="Z13" s="45"/>
      <c r="AA13" s="45"/>
      <c r="AB13" s="45"/>
      <c r="AC13" s="46"/>
      <c r="AD13" s="47"/>
      <c r="AE13" s="15"/>
    </row>
    <row r="14" spans="1:31" ht="30" customHeight="1">
      <c r="A14" s="48" t="s">
        <v>63</v>
      </c>
      <c r="B14" s="62" t="s">
        <v>29</v>
      </c>
      <c r="C14" s="63"/>
      <c r="D14" s="64"/>
      <c r="E14" s="38" t="s">
        <v>30</v>
      </c>
      <c r="F14" s="39"/>
      <c r="G14" s="40"/>
      <c r="H14" s="38" t="s">
        <v>30</v>
      </c>
      <c r="I14" s="39"/>
      <c r="J14" s="40"/>
      <c r="K14" s="38" t="s">
        <v>30</v>
      </c>
      <c r="L14" s="39"/>
      <c r="M14" s="40"/>
      <c r="N14" s="38" t="s">
        <v>30</v>
      </c>
      <c r="O14" s="39"/>
      <c r="P14" s="40"/>
      <c r="Q14" s="38"/>
      <c r="R14" s="39"/>
      <c r="S14" s="40"/>
      <c r="T14" s="55" t="s">
        <v>30</v>
      </c>
      <c r="U14" s="56"/>
      <c r="V14" s="57"/>
      <c r="W14" s="58">
        <f>(E15+H15+K15+N15+T15)</f>
        <v>0</v>
      </c>
      <c r="X14" s="60">
        <f>(G15+J15+M15+P15+V15)</f>
        <v>23</v>
      </c>
      <c r="Y14" s="60">
        <f>(W14-X14)</f>
        <v>-23</v>
      </c>
      <c r="Z14" s="31">
        <f>COUNTIF(E14:V14,"○")</f>
        <v>0</v>
      </c>
      <c r="AA14" s="31">
        <f>COUNTIF(E14:V14,"△")</f>
        <v>0</v>
      </c>
      <c r="AB14" s="31">
        <f>COUNTIF(E14:V14,"×")</f>
        <v>5</v>
      </c>
      <c r="AC14" s="33">
        <f>(3*Z14+1*AA14)</f>
        <v>0</v>
      </c>
      <c r="AD14" s="35">
        <v>6</v>
      </c>
      <c r="AE14" s="15"/>
    </row>
    <row r="15" spans="1:31" ht="30" customHeight="1">
      <c r="A15" s="61"/>
      <c r="B15" s="28">
        <v>1</v>
      </c>
      <c r="C15" s="26" t="s">
        <v>31</v>
      </c>
      <c r="D15" s="27">
        <v>1</v>
      </c>
      <c r="E15" s="18">
        <v>0</v>
      </c>
      <c r="F15" s="16" t="s">
        <v>31</v>
      </c>
      <c r="G15" s="17">
        <v>8</v>
      </c>
      <c r="H15" s="18">
        <v>0</v>
      </c>
      <c r="I15" s="16" t="s">
        <v>31</v>
      </c>
      <c r="J15" s="17">
        <v>3</v>
      </c>
      <c r="K15" s="18">
        <v>0</v>
      </c>
      <c r="L15" s="16" t="s">
        <v>31</v>
      </c>
      <c r="M15" s="17">
        <v>4</v>
      </c>
      <c r="N15" s="18">
        <v>0</v>
      </c>
      <c r="O15" s="16" t="s">
        <v>31</v>
      </c>
      <c r="P15" s="17">
        <v>3</v>
      </c>
      <c r="Q15" s="52"/>
      <c r="R15" s="53"/>
      <c r="S15" s="54"/>
      <c r="T15" s="16">
        <v>0</v>
      </c>
      <c r="U15" s="16" t="s">
        <v>31</v>
      </c>
      <c r="V15" s="17">
        <v>5</v>
      </c>
      <c r="W15" s="59"/>
      <c r="X15" s="45"/>
      <c r="Y15" s="45"/>
      <c r="Z15" s="45"/>
      <c r="AA15" s="45"/>
      <c r="AB15" s="45"/>
      <c r="AC15" s="46"/>
      <c r="AD15" s="47"/>
      <c r="AE15" s="15"/>
    </row>
    <row r="16" spans="1:31" ht="30" customHeight="1">
      <c r="A16" s="48" t="s">
        <v>64</v>
      </c>
      <c r="B16" s="50"/>
      <c r="C16" s="50"/>
      <c r="D16" s="51"/>
      <c r="E16" s="38" t="s">
        <v>32</v>
      </c>
      <c r="F16" s="39"/>
      <c r="G16" s="40"/>
      <c r="H16" s="38" t="s">
        <v>30</v>
      </c>
      <c r="I16" s="39"/>
      <c r="J16" s="40"/>
      <c r="K16" s="38" t="s">
        <v>30</v>
      </c>
      <c r="L16" s="39"/>
      <c r="M16" s="40"/>
      <c r="N16" s="38" t="s">
        <v>32</v>
      </c>
      <c r="O16" s="39"/>
      <c r="P16" s="40"/>
      <c r="Q16" s="38" t="s">
        <v>32</v>
      </c>
      <c r="R16" s="39"/>
      <c r="S16" s="40"/>
      <c r="T16" s="41"/>
      <c r="U16" s="41"/>
      <c r="V16" s="41"/>
      <c r="W16" s="43">
        <f>(E17+H17+K17+N17+Q17)</f>
        <v>15</v>
      </c>
      <c r="X16" s="31">
        <f>(G17+J17+M17+P17+S17)</f>
        <v>4</v>
      </c>
      <c r="Y16" s="31">
        <f>(W16-X16)</f>
        <v>11</v>
      </c>
      <c r="Z16" s="31">
        <f>COUNTIF(E16:V16,"○")</f>
        <v>3</v>
      </c>
      <c r="AA16" s="31">
        <f>COUNTIF(E16:V16,"△")</f>
        <v>0</v>
      </c>
      <c r="AB16" s="31">
        <f>COUNTIF(E16:V16,"×")</f>
        <v>2</v>
      </c>
      <c r="AC16" s="33">
        <f>(3*Z16+1*AA16)</f>
        <v>9</v>
      </c>
      <c r="AD16" s="35">
        <v>2</v>
      </c>
      <c r="AE16" s="4"/>
    </row>
    <row r="17" spans="1:31" ht="30" customHeight="1" thickBot="1">
      <c r="A17" s="49"/>
      <c r="B17" s="29"/>
      <c r="C17" s="29" t="s">
        <v>31</v>
      </c>
      <c r="D17" s="30"/>
      <c r="E17" s="21">
        <v>8</v>
      </c>
      <c r="F17" s="19" t="s">
        <v>31</v>
      </c>
      <c r="G17" s="20">
        <v>0</v>
      </c>
      <c r="H17" s="21">
        <v>0</v>
      </c>
      <c r="I17" s="19" t="s">
        <v>31</v>
      </c>
      <c r="J17" s="20">
        <v>1</v>
      </c>
      <c r="K17" s="21">
        <v>0</v>
      </c>
      <c r="L17" s="19" t="s">
        <v>31</v>
      </c>
      <c r="M17" s="20">
        <v>3</v>
      </c>
      <c r="N17" s="21">
        <v>2</v>
      </c>
      <c r="O17" s="19" t="s">
        <v>31</v>
      </c>
      <c r="P17" s="20">
        <v>0</v>
      </c>
      <c r="Q17" s="21">
        <v>5</v>
      </c>
      <c r="R17" s="19" t="s">
        <v>31</v>
      </c>
      <c r="S17" s="20">
        <v>0</v>
      </c>
      <c r="T17" s="42"/>
      <c r="U17" s="42"/>
      <c r="V17" s="42"/>
      <c r="W17" s="44"/>
      <c r="X17" s="32"/>
      <c r="Y17" s="32"/>
      <c r="Z17" s="32"/>
      <c r="AA17" s="32"/>
      <c r="AB17" s="32"/>
      <c r="AC17" s="34"/>
      <c r="AD17" s="36"/>
      <c r="AE17" s="4"/>
    </row>
    <row r="18" spans="1:3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37"/>
      <c r="Y19" s="37"/>
      <c r="Z19" s="37"/>
      <c r="AA19" s="37"/>
      <c r="AB19" s="4"/>
      <c r="AC19" s="4"/>
      <c r="AD19" s="4"/>
      <c r="AE19" s="4"/>
    </row>
    <row r="20" spans="1:31" ht="30" customHeight="1">
      <c r="A20" s="4"/>
      <c r="B20" s="22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4"/>
      <c r="X20" s="4"/>
      <c r="Y20" s="4"/>
      <c r="Z20" s="4"/>
      <c r="AA20" s="4"/>
      <c r="AB20" s="4"/>
      <c r="AC20" s="4"/>
      <c r="AD20" s="4"/>
      <c r="AE20" s="4"/>
    </row>
    <row r="21" spans="1:31" ht="30" customHeight="1">
      <c r="A21" s="4"/>
      <c r="B21" s="22" t="s">
        <v>35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4"/>
      <c r="X21" s="4"/>
      <c r="Y21" s="4"/>
      <c r="Z21" s="4"/>
      <c r="AA21" s="4"/>
      <c r="AB21" s="4"/>
      <c r="AC21" s="4"/>
      <c r="AD21" s="4"/>
      <c r="AE21" s="4"/>
    </row>
  </sheetData>
  <sheetProtection/>
  <mergeCells count="121">
    <mergeCell ref="A1:AD1"/>
    <mergeCell ref="B3:D3"/>
    <mergeCell ref="E3:G3"/>
    <mergeCell ref="H3:J3"/>
    <mergeCell ref="K3:M3"/>
    <mergeCell ref="N3:P3"/>
    <mergeCell ref="Q3:S3"/>
    <mergeCell ref="T3:V3"/>
    <mergeCell ref="A4:A5"/>
    <mergeCell ref="B4:D5"/>
    <mergeCell ref="E4:G4"/>
    <mergeCell ref="H4:J4"/>
    <mergeCell ref="K4:M4"/>
    <mergeCell ref="N4:P4"/>
    <mergeCell ref="Q4:S4"/>
    <mergeCell ref="T4:V4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6:S6"/>
    <mergeCell ref="T6:V6"/>
    <mergeCell ref="W6:W7"/>
    <mergeCell ref="X6:X7"/>
    <mergeCell ref="Y6:Y7"/>
    <mergeCell ref="Z6:Z7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8:S8"/>
    <mergeCell ref="T8:V8"/>
    <mergeCell ref="W8:W9"/>
    <mergeCell ref="X8:X9"/>
    <mergeCell ref="Y8:Y9"/>
    <mergeCell ref="Z8:Z9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10:S10"/>
    <mergeCell ref="T10:V10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2:S12"/>
    <mergeCell ref="T12:V12"/>
    <mergeCell ref="W12:W13"/>
    <mergeCell ref="X12:X13"/>
    <mergeCell ref="Y12:Y13"/>
    <mergeCell ref="Z12:Z13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N16:P16"/>
    <mergeCell ref="Q14:S15"/>
    <mergeCell ref="T14:V14"/>
    <mergeCell ref="W14:W15"/>
    <mergeCell ref="X14:X15"/>
    <mergeCell ref="Y14:Y15"/>
    <mergeCell ref="N14:P14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AA16:AA17"/>
    <mergeCell ref="AB16:AB17"/>
    <mergeCell ref="AC16:AC17"/>
    <mergeCell ref="AD16:AD17"/>
    <mergeCell ref="X19:AA19"/>
    <mergeCell ref="Q16:S16"/>
    <mergeCell ref="T16:V17"/>
    <mergeCell ref="W16:W17"/>
    <mergeCell ref="X16:X17"/>
    <mergeCell ref="Y16:Y17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9"/>
  <sheetViews>
    <sheetView view="pageBreakPreview" zoomScale="60" zoomScaleNormal="70" zoomScalePageLayoutView="0" workbookViewId="0" topLeftCell="A1">
      <selection activeCell="U31" sqref="U30:U31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19" width="3.875" style="0" customWidth="1"/>
    <col min="20" max="21" width="4.75390625" style="0" customWidth="1"/>
    <col min="22" max="22" width="6.50390625" style="0" customWidth="1"/>
    <col min="23" max="25" width="3.875" style="0" customWidth="1"/>
    <col min="26" max="27" width="7.50390625" style="0" customWidth="1"/>
  </cols>
  <sheetData>
    <row r="1" spans="1:31" ht="39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3"/>
      <c r="AC1" s="4"/>
      <c r="AD1" s="4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  <c r="AC2" s="4"/>
      <c r="AD2" s="4"/>
      <c r="AE2" s="4"/>
    </row>
    <row r="3" spans="1:31" ht="81" customHeight="1">
      <c r="A3" s="6"/>
      <c r="B3" s="87" t="str">
        <f>A4</f>
        <v>関</v>
      </c>
      <c r="C3" s="88"/>
      <c r="D3" s="89"/>
      <c r="E3" s="87" t="str">
        <f>A6</f>
        <v>岐阜聖徳</v>
      </c>
      <c r="F3" s="88"/>
      <c r="G3" s="89"/>
      <c r="H3" s="87" t="str">
        <f>A8</f>
        <v>岐阜工業C</v>
      </c>
      <c r="I3" s="88"/>
      <c r="J3" s="89"/>
      <c r="K3" s="87" t="str">
        <f>A10</f>
        <v>県岐商B</v>
      </c>
      <c r="L3" s="88"/>
      <c r="M3" s="89"/>
      <c r="N3" s="87" t="str">
        <f>A12</f>
        <v>武義</v>
      </c>
      <c r="O3" s="88"/>
      <c r="P3" s="89"/>
      <c r="Q3" s="87" t="str">
        <f>A14</f>
        <v>飛騨高山</v>
      </c>
      <c r="R3" s="88"/>
      <c r="S3" s="89"/>
      <c r="T3" s="7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9" t="s">
        <v>27</v>
      </c>
      <c r="AA3" s="10" t="s">
        <v>28</v>
      </c>
      <c r="AB3" s="11"/>
      <c r="AC3" s="11"/>
      <c r="AD3" s="11"/>
      <c r="AE3" s="11"/>
    </row>
    <row r="4" spans="1:31" ht="30" customHeight="1">
      <c r="A4" s="94" t="str">
        <f>'[1]対戦表（様式１）'!H2</f>
        <v>関</v>
      </c>
      <c r="B4" s="41"/>
      <c r="C4" s="41"/>
      <c r="D4" s="41"/>
      <c r="E4" s="55" t="s">
        <v>29</v>
      </c>
      <c r="F4" s="56"/>
      <c r="G4" s="57"/>
      <c r="H4" s="55" t="s">
        <v>30</v>
      </c>
      <c r="I4" s="56"/>
      <c r="J4" s="57"/>
      <c r="K4" s="55" t="s">
        <v>32</v>
      </c>
      <c r="L4" s="56"/>
      <c r="M4" s="57"/>
      <c r="N4" s="38" t="s">
        <v>32</v>
      </c>
      <c r="O4" s="39"/>
      <c r="P4" s="40"/>
      <c r="Q4" s="55" t="s">
        <v>32</v>
      </c>
      <c r="R4" s="56"/>
      <c r="S4" s="57"/>
      <c r="T4" s="92">
        <f>(E5+H5+K5+N5+Q5)</f>
        <v>15</v>
      </c>
      <c r="U4" s="31">
        <f>(G5+J5+M5+P5+S5)</f>
        <v>8</v>
      </c>
      <c r="V4" s="31">
        <f>(T4-U4)</f>
        <v>7</v>
      </c>
      <c r="W4" s="31">
        <f>COUNTIF(E4:S4,"○")</f>
        <v>3</v>
      </c>
      <c r="X4" s="31">
        <f>COUNTIF(E4:S4,"△")</f>
        <v>1</v>
      </c>
      <c r="Y4" s="31">
        <f>COUNTIF(E4:S4,"×")</f>
        <v>1</v>
      </c>
      <c r="Z4" s="90">
        <f>(3*W4+1*X4)</f>
        <v>10</v>
      </c>
      <c r="AA4" s="91">
        <v>2</v>
      </c>
      <c r="AB4" s="15"/>
      <c r="AC4" s="15"/>
      <c r="AD4" s="15"/>
      <c r="AE4" s="15"/>
    </row>
    <row r="5" spans="1:31" ht="30" customHeight="1">
      <c r="A5" s="61"/>
      <c r="B5" s="41"/>
      <c r="C5" s="41"/>
      <c r="D5" s="41"/>
      <c r="E5" s="12">
        <v>3</v>
      </c>
      <c r="F5" s="13" t="s">
        <v>31</v>
      </c>
      <c r="G5" s="14">
        <v>3</v>
      </c>
      <c r="H5" s="12">
        <v>2</v>
      </c>
      <c r="I5" s="13" t="s">
        <v>31</v>
      </c>
      <c r="J5" s="14">
        <v>5</v>
      </c>
      <c r="K5" s="18">
        <v>2</v>
      </c>
      <c r="L5" s="16" t="s">
        <v>31</v>
      </c>
      <c r="M5" s="17">
        <v>0</v>
      </c>
      <c r="N5" s="12">
        <v>2</v>
      </c>
      <c r="O5" s="13" t="s">
        <v>31</v>
      </c>
      <c r="P5" s="14">
        <v>0</v>
      </c>
      <c r="Q5" s="12">
        <v>6</v>
      </c>
      <c r="R5" s="13" t="s">
        <v>31</v>
      </c>
      <c r="S5" s="14">
        <v>0</v>
      </c>
      <c r="T5" s="93"/>
      <c r="U5" s="45"/>
      <c r="V5" s="45"/>
      <c r="W5" s="45"/>
      <c r="X5" s="45"/>
      <c r="Y5" s="45"/>
      <c r="Z5" s="46"/>
      <c r="AA5" s="47"/>
      <c r="AB5" s="15"/>
      <c r="AC5" s="15"/>
      <c r="AD5" s="15"/>
      <c r="AE5" s="15"/>
    </row>
    <row r="6" spans="1:31" ht="30" customHeight="1">
      <c r="A6" s="48" t="str">
        <f>'[1]対戦表（様式１）'!H3</f>
        <v>岐阜聖徳</v>
      </c>
      <c r="B6" s="39" t="s">
        <v>29</v>
      </c>
      <c r="C6" s="39"/>
      <c r="D6" s="40"/>
      <c r="E6" s="70"/>
      <c r="F6" s="70"/>
      <c r="G6" s="70"/>
      <c r="H6" s="38" t="s">
        <v>32</v>
      </c>
      <c r="I6" s="39"/>
      <c r="J6" s="40"/>
      <c r="K6" s="55" t="s">
        <v>30</v>
      </c>
      <c r="L6" s="56"/>
      <c r="M6" s="57"/>
      <c r="N6" s="38" t="s">
        <v>32</v>
      </c>
      <c r="O6" s="39"/>
      <c r="P6" s="40"/>
      <c r="Q6" s="38" t="s">
        <v>32</v>
      </c>
      <c r="R6" s="39"/>
      <c r="S6" s="40"/>
      <c r="T6" s="58">
        <f>(B7+H7+K7+N7+Q7)</f>
        <v>14</v>
      </c>
      <c r="U6" s="60">
        <f>(J7+D7+M7+P7+S7)</f>
        <v>6</v>
      </c>
      <c r="V6" s="60">
        <f>(T6-U6)</f>
        <v>8</v>
      </c>
      <c r="W6" s="31">
        <f>COUNTIF(B6:S6,"○")</f>
        <v>3</v>
      </c>
      <c r="X6" s="31">
        <f>COUNTIF(B6:S6,"△")</f>
        <v>1</v>
      </c>
      <c r="Y6" s="31">
        <f>COUNTIF(B6:S6,"×")</f>
        <v>1</v>
      </c>
      <c r="Z6" s="33">
        <f>(3*W6+1*X6)</f>
        <v>10</v>
      </c>
      <c r="AA6" s="35">
        <v>1</v>
      </c>
      <c r="AB6" s="15"/>
      <c r="AC6" s="15"/>
      <c r="AD6" s="15"/>
      <c r="AE6" s="15"/>
    </row>
    <row r="7" spans="1:31" ht="30" customHeight="1">
      <c r="A7" s="61"/>
      <c r="B7" s="16">
        <v>3</v>
      </c>
      <c r="C7" s="16" t="s">
        <v>31</v>
      </c>
      <c r="D7" s="17">
        <v>3</v>
      </c>
      <c r="E7" s="68"/>
      <c r="F7" s="68"/>
      <c r="G7" s="68"/>
      <c r="H7" s="18">
        <v>2</v>
      </c>
      <c r="I7" s="16" t="s">
        <v>31</v>
      </c>
      <c r="J7" s="17">
        <v>0</v>
      </c>
      <c r="K7" s="18">
        <v>1</v>
      </c>
      <c r="L7" s="16" t="s">
        <v>31</v>
      </c>
      <c r="M7" s="17">
        <v>3</v>
      </c>
      <c r="N7" s="18">
        <v>3</v>
      </c>
      <c r="O7" s="16" t="s">
        <v>31</v>
      </c>
      <c r="P7" s="17">
        <v>0</v>
      </c>
      <c r="Q7" s="18">
        <v>5</v>
      </c>
      <c r="R7" s="16" t="s">
        <v>31</v>
      </c>
      <c r="S7" s="17">
        <v>0</v>
      </c>
      <c r="T7" s="59"/>
      <c r="U7" s="45"/>
      <c r="V7" s="45"/>
      <c r="W7" s="45"/>
      <c r="X7" s="45"/>
      <c r="Y7" s="45"/>
      <c r="Z7" s="46"/>
      <c r="AA7" s="47"/>
      <c r="AB7" s="15"/>
      <c r="AC7" s="15"/>
      <c r="AD7" s="15"/>
      <c r="AE7" s="15"/>
    </row>
    <row r="8" spans="1:31" ht="30" customHeight="1">
      <c r="A8" s="48" t="str">
        <f>'[1]対戦表（様式１）'!H4</f>
        <v>岐阜工業C</v>
      </c>
      <c r="B8" s="55" t="s">
        <v>32</v>
      </c>
      <c r="C8" s="56"/>
      <c r="D8" s="57"/>
      <c r="E8" s="55" t="s">
        <v>30</v>
      </c>
      <c r="F8" s="56"/>
      <c r="G8" s="57"/>
      <c r="H8" s="41"/>
      <c r="I8" s="41"/>
      <c r="J8" s="41"/>
      <c r="K8" s="55" t="s">
        <v>29</v>
      </c>
      <c r="L8" s="56"/>
      <c r="M8" s="57"/>
      <c r="N8" s="55" t="s">
        <v>32</v>
      </c>
      <c r="O8" s="56"/>
      <c r="P8" s="57"/>
      <c r="Q8" s="55" t="s">
        <v>32</v>
      </c>
      <c r="R8" s="56"/>
      <c r="S8" s="57"/>
      <c r="T8" s="58">
        <f>(E9+B9+K9+N9+Q9)</f>
        <v>10</v>
      </c>
      <c r="U8" s="60">
        <f>(G9+D9+M9+P9+S9)</f>
        <v>4</v>
      </c>
      <c r="V8" s="60">
        <f>(T8-U8)</f>
        <v>6</v>
      </c>
      <c r="W8" s="31">
        <f>COUNTIF(B8:S8,"○")</f>
        <v>3</v>
      </c>
      <c r="X8" s="31">
        <f>COUNTIF(B8:S8,"△")</f>
        <v>1</v>
      </c>
      <c r="Y8" s="31">
        <f>COUNTIF(B8:S8,"×")</f>
        <v>1</v>
      </c>
      <c r="Z8" s="33">
        <f>(3*W8+1*X8)</f>
        <v>10</v>
      </c>
      <c r="AA8" s="35">
        <v>3</v>
      </c>
      <c r="AB8" s="15"/>
      <c r="AC8" s="15"/>
      <c r="AD8" s="15"/>
      <c r="AE8" s="15"/>
    </row>
    <row r="9" spans="1:31" ht="30" customHeight="1">
      <c r="A9" s="61"/>
      <c r="B9" s="13">
        <v>5</v>
      </c>
      <c r="C9" s="13" t="s">
        <v>31</v>
      </c>
      <c r="D9" s="14">
        <v>2</v>
      </c>
      <c r="E9" s="18">
        <v>0</v>
      </c>
      <c r="F9" s="16" t="s">
        <v>31</v>
      </c>
      <c r="G9" s="17">
        <v>2</v>
      </c>
      <c r="H9" s="41"/>
      <c r="I9" s="41"/>
      <c r="J9" s="41"/>
      <c r="K9" s="12">
        <v>0</v>
      </c>
      <c r="L9" s="13" t="s">
        <v>31</v>
      </c>
      <c r="M9" s="14">
        <v>0</v>
      </c>
      <c r="N9" s="12">
        <v>2</v>
      </c>
      <c r="O9" s="13" t="s">
        <v>31</v>
      </c>
      <c r="P9" s="14">
        <v>0</v>
      </c>
      <c r="Q9" s="18">
        <v>3</v>
      </c>
      <c r="R9" s="16" t="s">
        <v>31</v>
      </c>
      <c r="S9" s="17">
        <v>0</v>
      </c>
      <c r="T9" s="59"/>
      <c r="U9" s="45"/>
      <c r="V9" s="45"/>
      <c r="W9" s="45"/>
      <c r="X9" s="45"/>
      <c r="Y9" s="45"/>
      <c r="Z9" s="46"/>
      <c r="AA9" s="47"/>
      <c r="AB9" s="15"/>
      <c r="AC9" s="15"/>
      <c r="AD9" s="15"/>
      <c r="AE9" s="15"/>
    </row>
    <row r="10" spans="1:31" ht="30" customHeight="1">
      <c r="A10" s="48" t="str">
        <f>'[1]対戦表（様式１）'!H5</f>
        <v>県岐商B</v>
      </c>
      <c r="B10" s="39" t="s">
        <v>30</v>
      </c>
      <c r="C10" s="39"/>
      <c r="D10" s="40"/>
      <c r="E10" s="55" t="s">
        <v>32</v>
      </c>
      <c r="F10" s="56"/>
      <c r="G10" s="57"/>
      <c r="H10" s="38" t="s">
        <v>29</v>
      </c>
      <c r="I10" s="39"/>
      <c r="J10" s="40"/>
      <c r="K10" s="70"/>
      <c r="L10" s="70"/>
      <c r="M10" s="70"/>
      <c r="N10" s="38" t="s">
        <v>30</v>
      </c>
      <c r="O10" s="39"/>
      <c r="P10" s="40"/>
      <c r="Q10" s="55" t="s">
        <v>32</v>
      </c>
      <c r="R10" s="56"/>
      <c r="S10" s="57"/>
      <c r="T10" s="58">
        <f>(E11+H11+B11+N11+Q11)</f>
        <v>7</v>
      </c>
      <c r="U10" s="60">
        <f>(G11+J11+D11+P11+S11)</f>
        <v>5</v>
      </c>
      <c r="V10" s="60">
        <f>(T10-U10)</f>
        <v>2</v>
      </c>
      <c r="W10" s="31">
        <f>COUNTIF(B10:S10,"○")</f>
        <v>2</v>
      </c>
      <c r="X10" s="31">
        <f>COUNTIF(B10:S10,"△")</f>
        <v>1</v>
      </c>
      <c r="Y10" s="31">
        <f>COUNTIF(B10:S10,"×")</f>
        <v>2</v>
      </c>
      <c r="Z10" s="33">
        <f>(3*W10+1*X10)</f>
        <v>7</v>
      </c>
      <c r="AA10" s="35">
        <v>4</v>
      </c>
      <c r="AB10" s="15"/>
      <c r="AC10" s="15"/>
      <c r="AD10" s="15"/>
      <c r="AE10" s="15"/>
    </row>
    <row r="11" spans="1:31" ht="30" customHeight="1">
      <c r="A11" s="61"/>
      <c r="B11" s="16">
        <v>0</v>
      </c>
      <c r="C11" s="16" t="s">
        <v>31</v>
      </c>
      <c r="D11" s="17">
        <v>2</v>
      </c>
      <c r="E11" s="18">
        <v>3</v>
      </c>
      <c r="F11" s="16" t="s">
        <v>31</v>
      </c>
      <c r="G11" s="17">
        <v>1</v>
      </c>
      <c r="H11" s="18">
        <v>0</v>
      </c>
      <c r="I11" s="16" t="s">
        <v>31</v>
      </c>
      <c r="J11" s="17">
        <v>0</v>
      </c>
      <c r="K11" s="68"/>
      <c r="L11" s="68"/>
      <c r="M11" s="68"/>
      <c r="N11" s="18">
        <v>0</v>
      </c>
      <c r="O11" s="16" t="s">
        <v>31</v>
      </c>
      <c r="P11" s="17">
        <v>1</v>
      </c>
      <c r="Q11" s="18">
        <v>4</v>
      </c>
      <c r="R11" s="16" t="s">
        <v>31</v>
      </c>
      <c r="S11" s="17">
        <v>1</v>
      </c>
      <c r="T11" s="59"/>
      <c r="U11" s="45"/>
      <c r="V11" s="45"/>
      <c r="W11" s="45"/>
      <c r="X11" s="45"/>
      <c r="Y11" s="45"/>
      <c r="Z11" s="46"/>
      <c r="AA11" s="47"/>
      <c r="AB11" s="15"/>
      <c r="AC11" s="15"/>
      <c r="AD11" s="15"/>
      <c r="AE11" s="15"/>
    </row>
    <row r="12" spans="1:31" ht="30" customHeight="1">
      <c r="A12" s="48" t="str">
        <f>'[1]対戦表（様式１）'!H6</f>
        <v>武義</v>
      </c>
      <c r="B12" s="55" t="s">
        <v>30</v>
      </c>
      <c r="C12" s="56"/>
      <c r="D12" s="57"/>
      <c r="E12" s="55" t="s">
        <v>30</v>
      </c>
      <c r="F12" s="56"/>
      <c r="G12" s="57"/>
      <c r="H12" s="55" t="s">
        <v>30</v>
      </c>
      <c r="I12" s="56"/>
      <c r="J12" s="57"/>
      <c r="K12" s="55" t="s">
        <v>32</v>
      </c>
      <c r="L12" s="56"/>
      <c r="M12" s="57"/>
      <c r="N12" s="65"/>
      <c r="O12" s="41"/>
      <c r="P12" s="66"/>
      <c r="Q12" s="55" t="s">
        <v>30</v>
      </c>
      <c r="R12" s="56"/>
      <c r="S12" s="57"/>
      <c r="T12" s="58">
        <f>(E13+H13+K13+B13+Q13)</f>
        <v>1</v>
      </c>
      <c r="U12" s="60">
        <f>(G13+J13+M13+D13+S13)</f>
        <v>10</v>
      </c>
      <c r="V12" s="60">
        <f>(T12-U12)</f>
        <v>-9</v>
      </c>
      <c r="W12" s="31">
        <f>COUNTIF(B12:S12,"○")</f>
        <v>1</v>
      </c>
      <c r="X12" s="31">
        <f>COUNTIF(B12:S12,"△")</f>
        <v>0</v>
      </c>
      <c r="Y12" s="31">
        <f>COUNTIF(B12:S12,"×")</f>
        <v>4</v>
      </c>
      <c r="Z12" s="33">
        <f>(3*W12+1*X12)</f>
        <v>3</v>
      </c>
      <c r="AA12" s="35">
        <v>5</v>
      </c>
      <c r="AB12" s="15"/>
      <c r="AC12" s="15"/>
      <c r="AD12" s="15"/>
      <c r="AE12" s="15"/>
    </row>
    <row r="13" spans="1:31" ht="30" customHeight="1">
      <c r="A13" s="61"/>
      <c r="B13" s="16">
        <v>0</v>
      </c>
      <c r="C13" s="16" t="s">
        <v>31</v>
      </c>
      <c r="D13" s="17">
        <v>2</v>
      </c>
      <c r="E13" s="18">
        <v>0</v>
      </c>
      <c r="F13" s="16" t="s">
        <v>31</v>
      </c>
      <c r="G13" s="17">
        <v>3</v>
      </c>
      <c r="H13" s="18">
        <v>0</v>
      </c>
      <c r="I13" s="16" t="s">
        <v>31</v>
      </c>
      <c r="J13" s="17">
        <v>2</v>
      </c>
      <c r="K13" s="18">
        <v>1</v>
      </c>
      <c r="L13" s="16" t="s">
        <v>31</v>
      </c>
      <c r="M13" s="17">
        <v>0</v>
      </c>
      <c r="N13" s="67"/>
      <c r="O13" s="68"/>
      <c r="P13" s="69"/>
      <c r="Q13" s="18">
        <v>0</v>
      </c>
      <c r="R13" s="16" t="s">
        <v>31</v>
      </c>
      <c r="S13" s="17">
        <v>3</v>
      </c>
      <c r="T13" s="59"/>
      <c r="U13" s="45"/>
      <c r="V13" s="45"/>
      <c r="W13" s="45"/>
      <c r="X13" s="45"/>
      <c r="Y13" s="45"/>
      <c r="Z13" s="46"/>
      <c r="AA13" s="47"/>
      <c r="AB13" s="15"/>
      <c r="AC13" s="15"/>
      <c r="AD13" s="15"/>
      <c r="AE13" s="15"/>
    </row>
    <row r="14" spans="1:31" ht="30" customHeight="1">
      <c r="A14" s="48" t="str">
        <f>'[1]対戦表（様式１）'!H7</f>
        <v>飛騨高山</v>
      </c>
      <c r="B14" s="56" t="s">
        <v>30</v>
      </c>
      <c r="C14" s="56"/>
      <c r="D14" s="57"/>
      <c r="E14" s="56" t="s">
        <v>30</v>
      </c>
      <c r="F14" s="56"/>
      <c r="G14" s="57"/>
      <c r="H14" s="55" t="s">
        <v>30</v>
      </c>
      <c r="I14" s="56"/>
      <c r="J14" s="57"/>
      <c r="K14" s="55" t="s">
        <v>30</v>
      </c>
      <c r="L14" s="56"/>
      <c r="M14" s="57"/>
      <c r="N14" s="55" t="s">
        <v>32</v>
      </c>
      <c r="O14" s="56"/>
      <c r="P14" s="57"/>
      <c r="Q14" s="41"/>
      <c r="R14" s="41"/>
      <c r="S14" s="41"/>
      <c r="T14" s="58">
        <f>(E15+H15+K15+N15+B15)</f>
        <v>4</v>
      </c>
      <c r="U14" s="60">
        <f>(G15+J15+M15+P15+D15)</f>
        <v>18</v>
      </c>
      <c r="V14" s="60">
        <f>(T14-U14)</f>
        <v>-14</v>
      </c>
      <c r="W14" s="31">
        <f>COUNTIF(B14:S14,"○")</f>
        <v>1</v>
      </c>
      <c r="X14" s="31">
        <f>COUNTIF(B14:S14,"△")</f>
        <v>0</v>
      </c>
      <c r="Y14" s="31">
        <f>COUNTIF(B14:S14,"×")</f>
        <v>4</v>
      </c>
      <c r="Z14" s="33">
        <f>(3*W14+1*X14)</f>
        <v>3</v>
      </c>
      <c r="AA14" s="35">
        <v>6</v>
      </c>
      <c r="AB14" s="15"/>
      <c r="AC14" s="15"/>
      <c r="AD14" s="15"/>
      <c r="AE14" s="15"/>
    </row>
    <row r="15" spans="1:31" ht="30" customHeight="1" thickBot="1">
      <c r="A15" s="49"/>
      <c r="B15" s="19">
        <v>0</v>
      </c>
      <c r="C15" s="19" t="s">
        <v>31</v>
      </c>
      <c r="D15" s="20">
        <v>6</v>
      </c>
      <c r="E15" s="21">
        <v>0</v>
      </c>
      <c r="F15" s="19" t="s">
        <v>31</v>
      </c>
      <c r="G15" s="20">
        <v>5</v>
      </c>
      <c r="H15" s="21">
        <v>0</v>
      </c>
      <c r="I15" s="19" t="s">
        <v>31</v>
      </c>
      <c r="J15" s="20">
        <v>3</v>
      </c>
      <c r="K15" s="21">
        <v>1</v>
      </c>
      <c r="L15" s="19" t="s">
        <v>31</v>
      </c>
      <c r="M15" s="20">
        <v>4</v>
      </c>
      <c r="N15" s="21">
        <v>3</v>
      </c>
      <c r="O15" s="19" t="s">
        <v>31</v>
      </c>
      <c r="P15" s="20">
        <v>0</v>
      </c>
      <c r="Q15" s="42"/>
      <c r="R15" s="42"/>
      <c r="S15" s="42"/>
      <c r="T15" s="44"/>
      <c r="U15" s="32"/>
      <c r="V15" s="32"/>
      <c r="W15" s="32"/>
      <c r="X15" s="32"/>
      <c r="Y15" s="32"/>
      <c r="Z15" s="34"/>
      <c r="AA15" s="36"/>
      <c r="AB15" s="15"/>
      <c r="AC15" s="15"/>
      <c r="AD15" s="15"/>
      <c r="AE15" s="15"/>
    </row>
    <row r="16" spans="1:31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4"/>
      <c r="X16" s="4"/>
      <c r="Y16" s="4"/>
      <c r="Z16" s="4"/>
      <c r="AA16" s="4"/>
      <c r="AB16" s="4"/>
      <c r="AC16" s="4"/>
      <c r="AD16" s="4"/>
      <c r="AE16" s="4"/>
    </row>
    <row r="17" spans="1:31" ht="30" customHeight="1">
      <c r="A17" s="4"/>
      <c r="B17" s="22" t="s">
        <v>33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  <c r="X17" s="37"/>
      <c r="Y17" s="37"/>
      <c r="Z17" s="37"/>
      <c r="AA17" s="37"/>
      <c r="AB17" s="4"/>
      <c r="AC17" s="4"/>
      <c r="AD17" s="4"/>
      <c r="AE17" s="4"/>
    </row>
    <row r="18" spans="1:31" ht="30" customHeight="1">
      <c r="A18" s="4"/>
      <c r="B18" s="22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4"/>
      <c r="Y19" s="4"/>
      <c r="Z19" s="4"/>
      <c r="AA19" s="4"/>
      <c r="AB19" s="4"/>
      <c r="AC19" s="4"/>
      <c r="AD19" s="4"/>
      <c r="AE19" s="4"/>
    </row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9"/>
  <sheetViews>
    <sheetView view="pageBreakPreview" zoomScale="60" zoomScaleNormal="70" zoomScalePageLayoutView="0" workbookViewId="0" topLeftCell="A1">
      <selection activeCell="J23" sqref="J23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19" width="3.875" style="0" customWidth="1"/>
    <col min="20" max="21" width="4.75390625" style="0" customWidth="1"/>
    <col min="22" max="22" width="6.50390625" style="0" customWidth="1"/>
    <col min="23" max="25" width="3.875" style="0" customWidth="1"/>
    <col min="26" max="27" width="7.50390625" style="0" customWidth="1"/>
  </cols>
  <sheetData>
    <row r="1" spans="1:31" ht="39" customHeight="1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3"/>
      <c r="AC1" s="4"/>
      <c r="AD1" s="4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  <c r="AC2" s="4"/>
      <c r="AD2" s="4"/>
      <c r="AE2" s="4"/>
    </row>
    <row r="3" spans="1:31" ht="81" customHeight="1">
      <c r="A3" s="6"/>
      <c r="B3" s="87" t="str">
        <f>A4</f>
        <v>郡上</v>
      </c>
      <c r="C3" s="88"/>
      <c r="D3" s="89"/>
      <c r="E3" s="87" t="str">
        <f>A6</f>
        <v>可児工業</v>
      </c>
      <c r="F3" s="88"/>
      <c r="G3" s="89"/>
      <c r="H3" s="87" t="str">
        <f>A8</f>
        <v>加納</v>
      </c>
      <c r="I3" s="88"/>
      <c r="J3" s="89"/>
      <c r="K3" s="87" t="str">
        <f>A10</f>
        <v>高山西</v>
      </c>
      <c r="L3" s="88"/>
      <c r="M3" s="89"/>
      <c r="N3" s="87" t="str">
        <f>A12</f>
        <v>各務原西</v>
      </c>
      <c r="O3" s="88"/>
      <c r="P3" s="89"/>
      <c r="Q3" s="87" t="str">
        <f>A14</f>
        <v>富田</v>
      </c>
      <c r="R3" s="88"/>
      <c r="S3" s="89"/>
      <c r="T3" s="7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9" t="s">
        <v>27</v>
      </c>
      <c r="AA3" s="10" t="s">
        <v>28</v>
      </c>
      <c r="AB3" s="11"/>
      <c r="AC3" s="11"/>
      <c r="AD3" s="11"/>
      <c r="AE3" s="11"/>
    </row>
    <row r="4" spans="1:31" ht="30" customHeight="1">
      <c r="A4" s="94" t="s">
        <v>12</v>
      </c>
      <c r="B4" s="41"/>
      <c r="C4" s="41"/>
      <c r="D4" s="41"/>
      <c r="E4" s="55" t="s">
        <v>29</v>
      </c>
      <c r="F4" s="56"/>
      <c r="G4" s="57"/>
      <c r="H4" s="55" t="s">
        <v>30</v>
      </c>
      <c r="I4" s="56"/>
      <c r="J4" s="57"/>
      <c r="K4" s="55" t="s">
        <v>30</v>
      </c>
      <c r="L4" s="56"/>
      <c r="M4" s="57"/>
      <c r="N4" s="55" t="s">
        <v>30</v>
      </c>
      <c r="O4" s="56"/>
      <c r="P4" s="57"/>
      <c r="Q4" s="55" t="s">
        <v>29</v>
      </c>
      <c r="R4" s="56"/>
      <c r="S4" s="57"/>
      <c r="T4" s="92">
        <f>(E5+H5+K5+N5+Q5)</f>
        <v>3</v>
      </c>
      <c r="U4" s="31">
        <f>(G5+J5+M5+P5+S5)</f>
        <v>11</v>
      </c>
      <c r="V4" s="31">
        <f>(T4-U4)</f>
        <v>-8</v>
      </c>
      <c r="W4" s="31">
        <f>COUNTIF(E4:S4,"○")</f>
        <v>0</v>
      </c>
      <c r="X4" s="31">
        <f>COUNTIF(E4:S4,"△")</f>
        <v>2</v>
      </c>
      <c r="Y4" s="31">
        <f>COUNTIF(E4:S4,"×")</f>
        <v>3</v>
      </c>
      <c r="Z4" s="90">
        <f>(3*W4+1*X4)</f>
        <v>2</v>
      </c>
      <c r="AA4" s="91">
        <v>5</v>
      </c>
      <c r="AB4" s="15"/>
      <c r="AC4" s="15"/>
      <c r="AD4" s="15"/>
      <c r="AE4" s="15"/>
    </row>
    <row r="5" spans="1:31" ht="30" customHeight="1">
      <c r="A5" s="61"/>
      <c r="B5" s="41"/>
      <c r="C5" s="41"/>
      <c r="D5" s="41"/>
      <c r="E5" s="12">
        <v>1</v>
      </c>
      <c r="F5" s="13" t="s">
        <v>31</v>
      </c>
      <c r="G5" s="14">
        <v>1</v>
      </c>
      <c r="H5" s="12">
        <v>0</v>
      </c>
      <c r="I5" s="13" t="s">
        <v>31</v>
      </c>
      <c r="J5" s="14">
        <v>2</v>
      </c>
      <c r="K5" s="12">
        <v>1</v>
      </c>
      <c r="L5" s="13" t="s">
        <v>31</v>
      </c>
      <c r="M5" s="14">
        <v>2</v>
      </c>
      <c r="N5" s="12">
        <v>0</v>
      </c>
      <c r="O5" s="13" t="s">
        <v>31</v>
      </c>
      <c r="P5" s="14">
        <v>5</v>
      </c>
      <c r="Q5" s="12">
        <v>1</v>
      </c>
      <c r="R5" s="13" t="s">
        <v>31</v>
      </c>
      <c r="S5" s="14">
        <v>1</v>
      </c>
      <c r="T5" s="93"/>
      <c r="U5" s="45"/>
      <c r="V5" s="45"/>
      <c r="W5" s="45"/>
      <c r="X5" s="45"/>
      <c r="Y5" s="45"/>
      <c r="Z5" s="46"/>
      <c r="AA5" s="47"/>
      <c r="AB5" s="15"/>
      <c r="AC5" s="15"/>
      <c r="AD5" s="15"/>
      <c r="AE5" s="15"/>
    </row>
    <row r="6" spans="1:31" ht="30" customHeight="1">
      <c r="A6" s="48" t="s">
        <v>13</v>
      </c>
      <c r="B6" s="39" t="s">
        <v>29</v>
      </c>
      <c r="C6" s="39"/>
      <c r="D6" s="40"/>
      <c r="E6" s="70"/>
      <c r="F6" s="70"/>
      <c r="G6" s="70"/>
      <c r="H6" s="38" t="s">
        <v>30</v>
      </c>
      <c r="I6" s="39"/>
      <c r="J6" s="40"/>
      <c r="K6" s="38" t="s">
        <v>30</v>
      </c>
      <c r="L6" s="39"/>
      <c r="M6" s="40"/>
      <c r="N6" s="38" t="s">
        <v>29</v>
      </c>
      <c r="O6" s="39"/>
      <c r="P6" s="40"/>
      <c r="Q6" s="38" t="s">
        <v>32</v>
      </c>
      <c r="R6" s="39"/>
      <c r="S6" s="40"/>
      <c r="T6" s="58">
        <f>(B7+H7+K7+N7+Q7)</f>
        <v>3</v>
      </c>
      <c r="U6" s="60">
        <f>(J7+D7+M7+P7+S7)</f>
        <v>5</v>
      </c>
      <c r="V6" s="60">
        <f>(T6-U6)</f>
        <v>-2</v>
      </c>
      <c r="W6" s="31">
        <f>COUNTIF(B6:S6,"○")</f>
        <v>1</v>
      </c>
      <c r="X6" s="31">
        <f>COUNTIF(B6:S6,"△")</f>
        <v>2</v>
      </c>
      <c r="Y6" s="31">
        <f>COUNTIF(B6:S6,"×")</f>
        <v>2</v>
      </c>
      <c r="Z6" s="33">
        <f>(3*W6+1*X6)</f>
        <v>5</v>
      </c>
      <c r="AA6" s="35">
        <v>4</v>
      </c>
      <c r="AB6" s="15"/>
      <c r="AC6" s="15"/>
      <c r="AD6" s="15"/>
      <c r="AE6" s="15"/>
    </row>
    <row r="7" spans="1:31" ht="30" customHeight="1">
      <c r="A7" s="61"/>
      <c r="B7" s="16">
        <v>1</v>
      </c>
      <c r="C7" s="16" t="s">
        <v>31</v>
      </c>
      <c r="D7" s="17">
        <v>1</v>
      </c>
      <c r="E7" s="68"/>
      <c r="F7" s="68"/>
      <c r="G7" s="68"/>
      <c r="H7" s="18">
        <v>1</v>
      </c>
      <c r="I7" s="16" t="s">
        <v>31</v>
      </c>
      <c r="J7" s="17">
        <v>2</v>
      </c>
      <c r="K7" s="18">
        <v>0</v>
      </c>
      <c r="L7" s="16" t="s">
        <v>31</v>
      </c>
      <c r="M7" s="17">
        <v>2</v>
      </c>
      <c r="N7" s="18">
        <v>0</v>
      </c>
      <c r="O7" s="16" t="s">
        <v>31</v>
      </c>
      <c r="P7" s="17">
        <v>0</v>
      </c>
      <c r="Q7" s="18">
        <v>1</v>
      </c>
      <c r="R7" s="16" t="s">
        <v>31</v>
      </c>
      <c r="S7" s="17">
        <v>0</v>
      </c>
      <c r="T7" s="59"/>
      <c r="U7" s="45"/>
      <c r="V7" s="45"/>
      <c r="W7" s="45"/>
      <c r="X7" s="45"/>
      <c r="Y7" s="45"/>
      <c r="Z7" s="46"/>
      <c r="AA7" s="47"/>
      <c r="AB7" s="15"/>
      <c r="AC7" s="15"/>
      <c r="AD7" s="15"/>
      <c r="AE7" s="15"/>
    </row>
    <row r="8" spans="1:31" ht="30" customHeight="1">
      <c r="A8" s="48" t="s">
        <v>14</v>
      </c>
      <c r="B8" s="56" t="s">
        <v>32</v>
      </c>
      <c r="C8" s="56"/>
      <c r="D8" s="57"/>
      <c r="E8" s="55" t="s">
        <v>32</v>
      </c>
      <c r="F8" s="56"/>
      <c r="G8" s="57"/>
      <c r="H8" s="41"/>
      <c r="I8" s="41"/>
      <c r="J8" s="41"/>
      <c r="K8" s="55" t="s">
        <v>30</v>
      </c>
      <c r="L8" s="56"/>
      <c r="M8" s="57"/>
      <c r="N8" s="55" t="s">
        <v>29</v>
      </c>
      <c r="O8" s="56"/>
      <c r="P8" s="57"/>
      <c r="Q8" s="55" t="s">
        <v>32</v>
      </c>
      <c r="R8" s="56"/>
      <c r="S8" s="57"/>
      <c r="T8" s="58">
        <f>(E9+B9+K9+N9+Q9)</f>
        <v>8</v>
      </c>
      <c r="U8" s="60">
        <f>(G9+D9+M9+P9+S9)</f>
        <v>4</v>
      </c>
      <c r="V8" s="60">
        <f>(T8-U8)</f>
        <v>4</v>
      </c>
      <c r="W8" s="31">
        <f>COUNTIF(B8:S8,"○")</f>
        <v>3</v>
      </c>
      <c r="X8" s="31">
        <f>COUNTIF(B8:S8,"△")</f>
        <v>1</v>
      </c>
      <c r="Y8" s="31">
        <f>COUNTIF(B8:S8,"×")</f>
        <v>1</v>
      </c>
      <c r="Z8" s="33">
        <f>(3*W8+1*X8)</f>
        <v>10</v>
      </c>
      <c r="AA8" s="35">
        <v>2</v>
      </c>
      <c r="AB8" s="15"/>
      <c r="AC8" s="15"/>
      <c r="AD8" s="15"/>
      <c r="AE8" s="15"/>
    </row>
    <row r="9" spans="1:31" ht="30" customHeight="1">
      <c r="A9" s="61"/>
      <c r="B9" s="13">
        <v>2</v>
      </c>
      <c r="C9" s="13" t="s">
        <v>31</v>
      </c>
      <c r="D9" s="14">
        <v>0</v>
      </c>
      <c r="E9" s="12">
        <v>2</v>
      </c>
      <c r="F9" s="13" t="s">
        <v>31</v>
      </c>
      <c r="G9" s="14">
        <v>1</v>
      </c>
      <c r="H9" s="41"/>
      <c r="I9" s="41"/>
      <c r="J9" s="41"/>
      <c r="K9" s="12">
        <v>1</v>
      </c>
      <c r="L9" s="13" t="s">
        <v>31</v>
      </c>
      <c r="M9" s="14">
        <v>3</v>
      </c>
      <c r="N9" s="12">
        <v>0</v>
      </c>
      <c r="O9" s="13" t="s">
        <v>31</v>
      </c>
      <c r="P9" s="14">
        <v>0</v>
      </c>
      <c r="Q9" s="12">
        <v>3</v>
      </c>
      <c r="R9" s="13" t="s">
        <v>31</v>
      </c>
      <c r="S9" s="14">
        <v>0</v>
      </c>
      <c r="T9" s="59"/>
      <c r="U9" s="45"/>
      <c r="V9" s="45"/>
      <c r="W9" s="45"/>
      <c r="X9" s="45"/>
      <c r="Y9" s="45"/>
      <c r="Z9" s="46"/>
      <c r="AA9" s="47"/>
      <c r="AB9" s="15"/>
      <c r="AC9" s="15"/>
      <c r="AD9" s="15"/>
      <c r="AE9" s="15"/>
    </row>
    <row r="10" spans="1:31" ht="30" customHeight="1">
      <c r="A10" s="48" t="s">
        <v>15</v>
      </c>
      <c r="B10" s="39" t="s">
        <v>32</v>
      </c>
      <c r="C10" s="39"/>
      <c r="D10" s="40"/>
      <c r="E10" s="38" t="s">
        <v>32</v>
      </c>
      <c r="F10" s="39"/>
      <c r="G10" s="40"/>
      <c r="H10" s="38" t="s">
        <v>32</v>
      </c>
      <c r="I10" s="39"/>
      <c r="J10" s="40"/>
      <c r="K10" s="70"/>
      <c r="L10" s="70"/>
      <c r="M10" s="70"/>
      <c r="N10" s="38" t="s">
        <v>30</v>
      </c>
      <c r="O10" s="39"/>
      <c r="P10" s="40"/>
      <c r="Q10" s="38" t="s">
        <v>29</v>
      </c>
      <c r="R10" s="39"/>
      <c r="S10" s="40"/>
      <c r="T10" s="58">
        <f>(E11+H11+B11+N11+Q11)</f>
        <v>7</v>
      </c>
      <c r="U10" s="60">
        <f>(G11+J11+D11+P11+S11)</f>
        <v>4</v>
      </c>
      <c r="V10" s="60">
        <f>(T10-U10)</f>
        <v>3</v>
      </c>
      <c r="W10" s="31">
        <f>COUNTIF(B10:S10,"○")</f>
        <v>3</v>
      </c>
      <c r="X10" s="31">
        <f>COUNTIF(B10:S10,"△")</f>
        <v>1</v>
      </c>
      <c r="Y10" s="31">
        <f>COUNTIF(B10:S10,"×")</f>
        <v>1</v>
      </c>
      <c r="Z10" s="33">
        <f>(3*W10+1*X10)</f>
        <v>10</v>
      </c>
      <c r="AA10" s="35">
        <v>3</v>
      </c>
      <c r="AB10" s="15"/>
      <c r="AC10" s="15"/>
      <c r="AD10" s="15"/>
      <c r="AE10" s="15"/>
    </row>
    <row r="11" spans="1:31" ht="30" customHeight="1">
      <c r="A11" s="61"/>
      <c r="B11" s="16">
        <v>2</v>
      </c>
      <c r="C11" s="16" t="s">
        <v>31</v>
      </c>
      <c r="D11" s="17">
        <v>1</v>
      </c>
      <c r="E11" s="18">
        <v>2</v>
      </c>
      <c r="F11" s="16" t="s">
        <v>31</v>
      </c>
      <c r="G11" s="17">
        <v>0</v>
      </c>
      <c r="H11" s="18">
        <v>3</v>
      </c>
      <c r="I11" s="16" t="s">
        <v>31</v>
      </c>
      <c r="J11" s="17">
        <v>1</v>
      </c>
      <c r="K11" s="68"/>
      <c r="L11" s="68"/>
      <c r="M11" s="68"/>
      <c r="N11" s="18">
        <v>0</v>
      </c>
      <c r="O11" s="16" t="s">
        <v>31</v>
      </c>
      <c r="P11" s="17">
        <v>2</v>
      </c>
      <c r="Q11" s="18">
        <v>0</v>
      </c>
      <c r="R11" s="16" t="s">
        <v>31</v>
      </c>
      <c r="S11" s="17">
        <v>0</v>
      </c>
      <c r="T11" s="59"/>
      <c r="U11" s="45"/>
      <c r="V11" s="45"/>
      <c r="W11" s="45"/>
      <c r="X11" s="45"/>
      <c r="Y11" s="45"/>
      <c r="Z11" s="46"/>
      <c r="AA11" s="47"/>
      <c r="AB11" s="15"/>
      <c r="AC11" s="15"/>
      <c r="AD11" s="15"/>
      <c r="AE11" s="15"/>
    </row>
    <row r="12" spans="1:31" ht="30" customHeight="1">
      <c r="A12" s="48" t="s">
        <v>16</v>
      </c>
      <c r="B12" s="56" t="s">
        <v>32</v>
      </c>
      <c r="C12" s="56"/>
      <c r="D12" s="57"/>
      <c r="E12" s="55" t="s">
        <v>29</v>
      </c>
      <c r="F12" s="56"/>
      <c r="G12" s="57"/>
      <c r="H12" s="55" t="s">
        <v>29</v>
      </c>
      <c r="I12" s="56"/>
      <c r="J12" s="57"/>
      <c r="K12" s="55" t="s">
        <v>32</v>
      </c>
      <c r="L12" s="56"/>
      <c r="M12" s="57"/>
      <c r="N12" s="65"/>
      <c r="O12" s="41"/>
      <c r="P12" s="66"/>
      <c r="Q12" s="55" t="s">
        <v>32</v>
      </c>
      <c r="R12" s="56"/>
      <c r="S12" s="57"/>
      <c r="T12" s="58">
        <f>(E13+H13+K13+B13+Q13)</f>
        <v>14</v>
      </c>
      <c r="U12" s="60">
        <f>(G13+J13+M13+D13+S13)</f>
        <v>0</v>
      </c>
      <c r="V12" s="60">
        <f>(T12-U12)</f>
        <v>14</v>
      </c>
      <c r="W12" s="31">
        <f>COUNTIF(B12:S12,"○")</f>
        <v>3</v>
      </c>
      <c r="X12" s="31">
        <f>COUNTIF(B12:S12,"△")</f>
        <v>2</v>
      </c>
      <c r="Y12" s="31">
        <f>COUNTIF(B12:S12,"×")</f>
        <v>0</v>
      </c>
      <c r="Z12" s="33">
        <f>(3*W12+1*X12)</f>
        <v>11</v>
      </c>
      <c r="AA12" s="35">
        <v>1</v>
      </c>
      <c r="AB12" s="15"/>
      <c r="AC12" s="15"/>
      <c r="AD12" s="15"/>
      <c r="AE12" s="15"/>
    </row>
    <row r="13" spans="1:31" ht="30" customHeight="1">
      <c r="A13" s="61"/>
      <c r="B13" s="16">
        <v>5</v>
      </c>
      <c r="C13" s="16" t="s">
        <v>31</v>
      </c>
      <c r="D13" s="17">
        <v>0</v>
      </c>
      <c r="E13" s="18">
        <v>0</v>
      </c>
      <c r="F13" s="16" t="s">
        <v>31</v>
      </c>
      <c r="G13" s="17">
        <v>0</v>
      </c>
      <c r="H13" s="18">
        <v>0</v>
      </c>
      <c r="I13" s="16" t="s">
        <v>31</v>
      </c>
      <c r="J13" s="17">
        <v>0</v>
      </c>
      <c r="K13" s="18">
        <v>2</v>
      </c>
      <c r="L13" s="16" t="s">
        <v>31</v>
      </c>
      <c r="M13" s="17">
        <v>0</v>
      </c>
      <c r="N13" s="67"/>
      <c r="O13" s="68"/>
      <c r="P13" s="69"/>
      <c r="Q13" s="18">
        <v>7</v>
      </c>
      <c r="R13" s="16" t="s">
        <v>31</v>
      </c>
      <c r="S13" s="17">
        <v>0</v>
      </c>
      <c r="T13" s="59"/>
      <c r="U13" s="45"/>
      <c r="V13" s="45"/>
      <c r="W13" s="45"/>
      <c r="X13" s="45"/>
      <c r="Y13" s="45"/>
      <c r="Z13" s="46"/>
      <c r="AA13" s="47"/>
      <c r="AB13" s="15"/>
      <c r="AC13" s="15"/>
      <c r="AD13" s="15"/>
      <c r="AE13" s="15"/>
    </row>
    <row r="14" spans="1:31" ht="30" customHeight="1">
      <c r="A14" s="48" t="s">
        <v>17</v>
      </c>
      <c r="B14" s="56" t="s">
        <v>29</v>
      </c>
      <c r="C14" s="56"/>
      <c r="D14" s="57"/>
      <c r="E14" s="55" t="s">
        <v>30</v>
      </c>
      <c r="F14" s="56"/>
      <c r="G14" s="57"/>
      <c r="H14" s="55" t="s">
        <v>30</v>
      </c>
      <c r="I14" s="56"/>
      <c r="J14" s="57"/>
      <c r="K14" s="55" t="s">
        <v>29</v>
      </c>
      <c r="L14" s="56"/>
      <c r="M14" s="57"/>
      <c r="N14" s="55" t="s">
        <v>30</v>
      </c>
      <c r="O14" s="56"/>
      <c r="P14" s="57"/>
      <c r="Q14" s="41"/>
      <c r="R14" s="41"/>
      <c r="S14" s="41"/>
      <c r="T14" s="58">
        <f>(E15+H15+K15+N15+B15)</f>
        <v>1</v>
      </c>
      <c r="U14" s="60">
        <f>(G15+J15+M15+P15+D15)</f>
        <v>12</v>
      </c>
      <c r="V14" s="60">
        <f>(T14-U14)</f>
        <v>-11</v>
      </c>
      <c r="W14" s="31">
        <f>COUNTIF(B14:S14,"○")</f>
        <v>0</v>
      </c>
      <c r="X14" s="31">
        <f>COUNTIF(B14:S14,"△")</f>
        <v>2</v>
      </c>
      <c r="Y14" s="31">
        <f>COUNTIF(B14:S14,"×")</f>
        <v>3</v>
      </c>
      <c r="Z14" s="33">
        <f>(3*W14+1*X14)</f>
        <v>2</v>
      </c>
      <c r="AA14" s="35">
        <v>6</v>
      </c>
      <c r="AB14" s="15"/>
      <c r="AC14" s="15"/>
      <c r="AD14" s="15"/>
      <c r="AE14" s="15"/>
    </row>
    <row r="15" spans="1:31" ht="30" customHeight="1" thickBot="1">
      <c r="A15" s="49"/>
      <c r="B15" s="19">
        <v>1</v>
      </c>
      <c r="C15" s="19" t="s">
        <v>31</v>
      </c>
      <c r="D15" s="20">
        <v>1</v>
      </c>
      <c r="E15" s="21">
        <v>0</v>
      </c>
      <c r="F15" s="19" t="s">
        <v>31</v>
      </c>
      <c r="G15" s="20">
        <v>1</v>
      </c>
      <c r="H15" s="21">
        <v>0</v>
      </c>
      <c r="I15" s="19" t="s">
        <v>31</v>
      </c>
      <c r="J15" s="20">
        <v>3</v>
      </c>
      <c r="K15" s="21">
        <v>0</v>
      </c>
      <c r="L15" s="19" t="s">
        <v>31</v>
      </c>
      <c r="M15" s="20">
        <v>0</v>
      </c>
      <c r="N15" s="21">
        <v>0</v>
      </c>
      <c r="O15" s="19" t="s">
        <v>31</v>
      </c>
      <c r="P15" s="20">
        <v>7</v>
      </c>
      <c r="Q15" s="42"/>
      <c r="R15" s="42"/>
      <c r="S15" s="42"/>
      <c r="T15" s="44"/>
      <c r="U15" s="32"/>
      <c r="V15" s="32"/>
      <c r="W15" s="32"/>
      <c r="X15" s="32"/>
      <c r="Y15" s="32"/>
      <c r="Z15" s="34"/>
      <c r="AA15" s="36"/>
      <c r="AB15" s="15"/>
      <c r="AC15" s="15"/>
      <c r="AD15" s="15"/>
      <c r="AE15" s="15"/>
    </row>
    <row r="16" spans="1:31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4"/>
      <c r="X16" s="4"/>
      <c r="Y16" s="4"/>
      <c r="Z16" s="4"/>
      <c r="AA16" s="4"/>
      <c r="AB16" s="4"/>
      <c r="AC16" s="4"/>
      <c r="AD16" s="4"/>
      <c r="AE16" s="4"/>
    </row>
    <row r="17" spans="1:31" ht="30" customHeight="1">
      <c r="A17" s="4"/>
      <c r="B17" s="22" t="s">
        <v>33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  <c r="X17" s="37"/>
      <c r="Y17" s="37"/>
      <c r="Z17" s="37"/>
      <c r="AA17" s="37"/>
      <c r="AB17" s="4"/>
      <c r="AC17" s="4"/>
      <c r="AD17" s="4"/>
      <c r="AE17" s="4"/>
    </row>
    <row r="18" spans="1:31" ht="30" customHeight="1">
      <c r="A18" s="4"/>
      <c r="B18" s="22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4"/>
      <c r="Y19" s="4"/>
      <c r="Z19" s="4"/>
      <c r="AA19" s="4"/>
      <c r="AB19" s="4"/>
      <c r="AC19" s="4"/>
      <c r="AD19" s="4"/>
      <c r="AE19" s="4"/>
    </row>
  </sheetData>
  <sheetProtection/>
  <mergeCells count="98">
    <mergeCell ref="A4:A5"/>
    <mergeCell ref="B4:D5"/>
    <mergeCell ref="E4:G4"/>
    <mergeCell ref="A6:A7"/>
    <mergeCell ref="A1:AA1"/>
    <mergeCell ref="B3:D3"/>
    <mergeCell ref="E3:G3"/>
    <mergeCell ref="H3:J3"/>
    <mergeCell ref="K3:M3"/>
    <mergeCell ref="N3:P3"/>
    <mergeCell ref="Q3:S3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10:A11"/>
    <mergeCell ref="B10:D10"/>
    <mergeCell ref="E10:G10"/>
    <mergeCell ref="H10:J10"/>
    <mergeCell ref="K10:M11"/>
    <mergeCell ref="N10:P10"/>
    <mergeCell ref="W10:W11"/>
    <mergeCell ref="X10:X11"/>
    <mergeCell ref="Y10:Y11"/>
    <mergeCell ref="Z10:Z11"/>
    <mergeCell ref="AA10:AA11"/>
    <mergeCell ref="AA8:AA9"/>
    <mergeCell ref="N12:P13"/>
    <mergeCell ref="Q12:S12"/>
    <mergeCell ref="T12:T13"/>
    <mergeCell ref="U12:U13"/>
    <mergeCell ref="V12:V13"/>
    <mergeCell ref="V10:V11"/>
    <mergeCell ref="Q10:S10"/>
    <mergeCell ref="T10:T11"/>
    <mergeCell ref="U10:U11"/>
    <mergeCell ref="A14:A15"/>
    <mergeCell ref="B14:D14"/>
    <mergeCell ref="E14:G14"/>
    <mergeCell ref="H14:J14"/>
    <mergeCell ref="K14:M14"/>
    <mergeCell ref="K12:M12"/>
    <mergeCell ref="A12:A13"/>
    <mergeCell ref="B12:D12"/>
    <mergeCell ref="E12:G12"/>
    <mergeCell ref="H12:J12"/>
    <mergeCell ref="W14:W15"/>
    <mergeCell ref="W12:W13"/>
    <mergeCell ref="X12:X13"/>
    <mergeCell ref="Y12:Y13"/>
    <mergeCell ref="Z12:Z13"/>
    <mergeCell ref="AA12:AA13"/>
    <mergeCell ref="X14:X15"/>
    <mergeCell ref="Y14:Y15"/>
    <mergeCell ref="Z14:Z15"/>
    <mergeCell ref="AA14:AA15"/>
    <mergeCell ref="X17:AA17"/>
    <mergeCell ref="N14:P14"/>
    <mergeCell ref="Q14:S15"/>
    <mergeCell ref="T14:T15"/>
    <mergeCell ref="U14:U15"/>
    <mergeCell ref="V14:V15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1"/>
  <sheetViews>
    <sheetView view="pageBreakPreview" zoomScale="60" zoomScaleNormal="70" zoomScalePageLayoutView="0" workbookViewId="0" topLeftCell="A1">
      <selection activeCell="L18" sqref="L18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22" width="3.875" style="0" customWidth="1"/>
    <col min="23" max="25" width="4.75390625" style="0" customWidth="1"/>
    <col min="26" max="28" width="5.75390625" style="0" customWidth="1"/>
  </cols>
  <sheetData>
    <row r="1" spans="1:31" ht="39" customHeigh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</row>
    <row r="3" spans="1:31" ht="81" customHeight="1">
      <c r="A3" s="6"/>
      <c r="B3" s="87" t="s">
        <v>38</v>
      </c>
      <c r="C3" s="88"/>
      <c r="D3" s="89"/>
      <c r="E3" s="87" t="s">
        <v>39</v>
      </c>
      <c r="F3" s="88"/>
      <c r="G3" s="89"/>
      <c r="H3" s="87" t="s">
        <v>19</v>
      </c>
      <c r="I3" s="88"/>
      <c r="J3" s="89"/>
      <c r="K3" s="87" t="s">
        <v>40</v>
      </c>
      <c r="L3" s="88"/>
      <c r="M3" s="89"/>
      <c r="N3" s="87" t="s">
        <v>18</v>
      </c>
      <c r="O3" s="88"/>
      <c r="P3" s="89"/>
      <c r="Q3" s="87" t="s">
        <v>41</v>
      </c>
      <c r="R3" s="88"/>
      <c r="S3" s="89"/>
      <c r="T3" s="87" t="s">
        <v>42</v>
      </c>
      <c r="U3" s="88"/>
      <c r="V3" s="89"/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9" t="s">
        <v>27</v>
      </c>
      <c r="AD3" s="10" t="s">
        <v>28</v>
      </c>
      <c r="AE3" s="11"/>
    </row>
    <row r="4" spans="1:31" ht="30" customHeight="1">
      <c r="A4" s="48" t="s">
        <v>38</v>
      </c>
      <c r="B4" s="95"/>
      <c r="C4" s="70"/>
      <c r="D4" s="96"/>
      <c r="E4" s="38" t="s">
        <v>43</v>
      </c>
      <c r="F4" s="39"/>
      <c r="G4" s="40"/>
      <c r="H4" s="38" t="s">
        <v>43</v>
      </c>
      <c r="I4" s="39"/>
      <c r="J4" s="40"/>
      <c r="K4" s="55" t="s">
        <v>44</v>
      </c>
      <c r="L4" s="56"/>
      <c r="M4" s="57"/>
      <c r="N4" s="55" t="s">
        <v>44</v>
      </c>
      <c r="O4" s="56"/>
      <c r="P4" s="57"/>
      <c r="Q4" s="38" t="s">
        <v>44</v>
      </c>
      <c r="R4" s="39"/>
      <c r="S4" s="40"/>
      <c r="T4" s="56" t="s">
        <v>44</v>
      </c>
      <c r="U4" s="56"/>
      <c r="V4" s="57"/>
      <c r="W4" s="92">
        <f>(E5+H5+K5+N5+Q5+T5)</f>
        <v>16</v>
      </c>
      <c r="X4" s="31">
        <f>(G5+J5+M5+P5+S5+V5)</f>
        <v>6</v>
      </c>
      <c r="Y4" s="31">
        <f>(W4-X4)</f>
        <v>10</v>
      </c>
      <c r="Z4" s="31">
        <v>6</v>
      </c>
      <c r="AA4" s="31">
        <f>COUNTIF(E4:V4,"△")</f>
        <v>0</v>
      </c>
      <c r="AB4" s="31">
        <f>COUNTIF(E4:V4,"×")</f>
        <v>0</v>
      </c>
      <c r="AC4" s="90">
        <f>(3*Z4+1*AA4)</f>
        <v>18</v>
      </c>
      <c r="AD4" s="91">
        <v>1</v>
      </c>
      <c r="AE4" s="15"/>
    </row>
    <row r="5" spans="1:31" ht="30" customHeight="1">
      <c r="A5" s="61"/>
      <c r="B5" s="67"/>
      <c r="C5" s="68"/>
      <c r="D5" s="69"/>
      <c r="E5" s="12">
        <v>2</v>
      </c>
      <c r="F5" s="13" t="s">
        <v>31</v>
      </c>
      <c r="G5" s="14">
        <v>0</v>
      </c>
      <c r="H5" s="12">
        <v>3</v>
      </c>
      <c r="I5" s="13" t="s">
        <v>31</v>
      </c>
      <c r="J5" s="14">
        <v>2</v>
      </c>
      <c r="K5" s="12">
        <v>2</v>
      </c>
      <c r="L5" s="13" t="s">
        <v>31</v>
      </c>
      <c r="M5" s="14">
        <v>1</v>
      </c>
      <c r="N5" s="12">
        <v>3</v>
      </c>
      <c r="O5" s="13" t="s">
        <v>31</v>
      </c>
      <c r="P5" s="14">
        <v>1</v>
      </c>
      <c r="Q5" s="12">
        <v>4</v>
      </c>
      <c r="R5" s="13" t="s">
        <v>31</v>
      </c>
      <c r="S5" s="14">
        <v>2</v>
      </c>
      <c r="T5" s="13">
        <v>2</v>
      </c>
      <c r="U5" s="13" t="s">
        <v>31</v>
      </c>
      <c r="V5" s="14">
        <v>0</v>
      </c>
      <c r="W5" s="93"/>
      <c r="X5" s="45"/>
      <c r="Y5" s="45"/>
      <c r="Z5" s="45"/>
      <c r="AA5" s="45"/>
      <c r="AB5" s="45"/>
      <c r="AC5" s="46"/>
      <c r="AD5" s="47"/>
      <c r="AE5" s="15"/>
    </row>
    <row r="6" spans="1:31" ht="30" customHeight="1">
      <c r="A6" s="48" t="s">
        <v>39</v>
      </c>
      <c r="B6" s="39" t="s">
        <v>30</v>
      </c>
      <c r="C6" s="39"/>
      <c r="D6" s="40"/>
      <c r="E6" s="70"/>
      <c r="F6" s="70"/>
      <c r="G6" s="70"/>
      <c r="H6" s="38" t="s">
        <v>45</v>
      </c>
      <c r="I6" s="39"/>
      <c r="J6" s="40"/>
      <c r="K6" s="38" t="s">
        <v>45</v>
      </c>
      <c r="L6" s="39"/>
      <c r="M6" s="40"/>
      <c r="N6" s="38" t="s">
        <v>44</v>
      </c>
      <c r="O6" s="39"/>
      <c r="P6" s="40"/>
      <c r="Q6" s="38" t="s">
        <v>45</v>
      </c>
      <c r="R6" s="39"/>
      <c r="S6" s="40"/>
      <c r="T6" s="39" t="s">
        <v>45</v>
      </c>
      <c r="U6" s="39"/>
      <c r="V6" s="40"/>
      <c r="W6" s="58">
        <f>(B7+H7+K7+N7+Q7+T7)</f>
        <v>8</v>
      </c>
      <c r="X6" s="60">
        <f>(J7+D7+M7+P7+S7+V7)</f>
        <v>28</v>
      </c>
      <c r="Y6" s="60">
        <f>(W6-X6)</f>
        <v>-20</v>
      </c>
      <c r="Z6" s="31">
        <v>1</v>
      </c>
      <c r="AA6" s="31">
        <f>COUNTIF(B6:V6,"△")</f>
        <v>0</v>
      </c>
      <c r="AB6" s="31">
        <v>5</v>
      </c>
      <c r="AC6" s="33">
        <f>(3*Z6+1*AA6)</f>
        <v>3</v>
      </c>
      <c r="AD6" s="35">
        <v>7</v>
      </c>
      <c r="AE6" s="15"/>
    </row>
    <row r="7" spans="1:31" ht="30" customHeight="1">
      <c r="A7" s="61"/>
      <c r="B7" s="16">
        <v>0</v>
      </c>
      <c r="C7" s="16" t="s">
        <v>31</v>
      </c>
      <c r="D7" s="17">
        <v>2</v>
      </c>
      <c r="E7" s="68"/>
      <c r="F7" s="68"/>
      <c r="G7" s="68"/>
      <c r="H7" s="18">
        <v>0</v>
      </c>
      <c r="I7" s="16" t="s">
        <v>31</v>
      </c>
      <c r="J7" s="17">
        <v>7</v>
      </c>
      <c r="K7" s="18">
        <v>1</v>
      </c>
      <c r="L7" s="16" t="s">
        <v>31</v>
      </c>
      <c r="M7" s="17">
        <v>9</v>
      </c>
      <c r="N7" s="18">
        <v>7</v>
      </c>
      <c r="O7" s="16" t="s">
        <v>31</v>
      </c>
      <c r="P7" s="17">
        <v>2</v>
      </c>
      <c r="Q7" s="18">
        <v>0</v>
      </c>
      <c r="R7" s="16" t="s">
        <v>31</v>
      </c>
      <c r="S7" s="17">
        <v>7</v>
      </c>
      <c r="T7" s="16">
        <v>0</v>
      </c>
      <c r="U7" s="16" t="s">
        <v>31</v>
      </c>
      <c r="V7" s="17">
        <v>1</v>
      </c>
      <c r="W7" s="59"/>
      <c r="X7" s="45"/>
      <c r="Y7" s="45"/>
      <c r="Z7" s="45"/>
      <c r="AA7" s="45"/>
      <c r="AB7" s="45"/>
      <c r="AC7" s="46"/>
      <c r="AD7" s="47"/>
      <c r="AE7" s="15"/>
    </row>
    <row r="8" spans="1:31" ht="30" customHeight="1">
      <c r="A8" s="48" t="s">
        <v>19</v>
      </c>
      <c r="B8" s="56" t="s">
        <v>45</v>
      </c>
      <c r="C8" s="56"/>
      <c r="D8" s="57"/>
      <c r="E8" s="55" t="s">
        <v>44</v>
      </c>
      <c r="F8" s="56"/>
      <c r="G8" s="57"/>
      <c r="H8" s="41"/>
      <c r="I8" s="41"/>
      <c r="J8" s="41"/>
      <c r="K8" s="55" t="s">
        <v>45</v>
      </c>
      <c r="L8" s="56"/>
      <c r="M8" s="57"/>
      <c r="N8" s="55" t="s">
        <v>44</v>
      </c>
      <c r="O8" s="56"/>
      <c r="P8" s="57"/>
      <c r="Q8" s="38" t="s">
        <v>45</v>
      </c>
      <c r="R8" s="39"/>
      <c r="S8" s="40"/>
      <c r="T8" s="56" t="s">
        <v>44</v>
      </c>
      <c r="U8" s="56"/>
      <c r="V8" s="57"/>
      <c r="W8" s="58">
        <f>(E9+B9+K9+N9+Q9+T9)</f>
        <v>21</v>
      </c>
      <c r="X8" s="60">
        <f>(G9+D9+M9+P9+S9+V9)</f>
        <v>10</v>
      </c>
      <c r="Y8" s="60">
        <f>(W8-X8)</f>
        <v>11</v>
      </c>
      <c r="Z8" s="31">
        <v>3</v>
      </c>
      <c r="AA8" s="31">
        <f>COUNTIF(B8:V8,"△")</f>
        <v>0</v>
      </c>
      <c r="AB8" s="31">
        <v>3</v>
      </c>
      <c r="AC8" s="33">
        <f>(3*Z8+1*AA8)</f>
        <v>9</v>
      </c>
      <c r="AD8" s="35">
        <v>4</v>
      </c>
      <c r="AE8" s="15"/>
    </row>
    <row r="9" spans="1:31" ht="30" customHeight="1">
      <c r="A9" s="61"/>
      <c r="B9" s="13">
        <v>2</v>
      </c>
      <c r="C9" s="13" t="s">
        <v>31</v>
      </c>
      <c r="D9" s="14">
        <v>3</v>
      </c>
      <c r="E9" s="12">
        <v>7</v>
      </c>
      <c r="F9" s="13" t="s">
        <v>31</v>
      </c>
      <c r="G9" s="14">
        <v>0</v>
      </c>
      <c r="H9" s="41"/>
      <c r="I9" s="41"/>
      <c r="J9" s="41"/>
      <c r="K9" s="12">
        <v>1</v>
      </c>
      <c r="L9" s="13" t="s">
        <v>31</v>
      </c>
      <c r="M9" s="14">
        <v>3</v>
      </c>
      <c r="N9" s="12">
        <v>6</v>
      </c>
      <c r="O9" s="13" t="s">
        <v>31</v>
      </c>
      <c r="P9" s="14">
        <v>1</v>
      </c>
      <c r="Q9" s="12">
        <v>0</v>
      </c>
      <c r="R9" s="13" t="s">
        <v>31</v>
      </c>
      <c r="S9" s="14">
        <v>2</v>
      </c>
      <c r="T9" s="13">
        <v>5</v>
      </c>
      <c r="U9" s="13" t="s">
        <v>31</v>
      </c>
      <c r="V9" s="14">
        <v>1</v>
      </c>
      <c r="W9" s="59"/>
      <c r="X9" s="45"/>
      <c r="Y9" s="45"/>
      <c r="Z9" s="45"/>
      <c r="AA9" s="45"/>
      <c r="AB9" s="45"/>
      <c r="AC9" s="46"/>
      <c r="AD9" s="47"/>
      <c r="AE9" s="15"/>
    </row>
    <row r="10" spans="1:31" ht="30" customHeight="1">
      <c r="A10" s="48" t="s">
        <v>40</v>
      </c>
      <c r="B10" s="39" t="s">
        <v>45</v>
      </c>
      <c r="C10" s="39"/>
      <c r="D10" s="40"/>
      <c r="E10" s="38" t="s">
        <v>44</v>
      </c>
      <c r="F10" s="39"/>
      <c r="G10" s="40"/>
      <c r="H10" s="38" t="s">
        <v>44</v>
      </c>
      <c r="I10" s="39"/>
      <c r="J10" s="40"/>
      <c r="K10" s="70"/>
      <c r="L10" s="70"/>
      <c r="M10" s="70"/>
      <c r="N10" s="38" t="s">
        <v>45</v>
      </c>
      <c r="O10" s="39"/>
      <c r="P10" s="40"/>
      <c r="Q10" s="38" t="s">
        <v>29</v>
      </c>
      <c r="R10" s="39"/>
      <c r="S10" s="40"/>
      <c r="T10" s="39" t="s">
        <v>44</v>
      </c>
      <c r="U10" s="39"/>
      <c r="V10" s="40"/>
      <c r="W10" s="58">
        <f>(E11+H11+B11+N11+Q11+T11)</f>
        <v>20</v>
      </c>
      <c r="X10" s="60">
        <f>(G11+J11+D11+P11+S11+V11)</f>
        <v>7</v>
      </c>
      <c r="Y10" s="60">
        <f>(W10-X10)</f>
        <v>13</v>
      </c>
      <c r="Z10" s="31">
        <v>3</v>
      </c>
      <c r="AA10" s="31">
        <v>1</v>
      </c>
      <c r="AB10" s="31">
        <v>2</v>
      </c>
      <c r="AC10" s="33">
        <f>(3*Z10+1*AA10)</f>
        <v>10</v>
      </c>
      <c r="AD10" s="35">
        <v>3</v>
      </c>
      <c r="AE10" s="15"/>
    </row>
    <row r="11" spans="1:31" ht="30" customHeight="1">
      <c r="A11" s="61"/>
      <c r="B11" s="16">
        <v>1</v>
      </c>
      <c r="C11" s="16" t="s">
        <v>31</v>
      </c>
      <c r="D11" s="17">
        <v>2</v>
      </c>
      <c r="E11" s="18">
        <v>9</v>
      </c>
      <c r="F11" s="16" t="s">
        <v>31</v>
      </c>
      <c r="G11" s="17">
        <v>1</v>
      </c>
      <c r="H11" s="18">
        <v>3</v>
      </c>
      <c r="I11" s="16" t="s">
        <v>31</v>
      </c>
      <c r="J11" s="17">
        <v>1</v>
      </c>
      <c r="K11" s="68"/>
      <c r="L11" s="68"/>
      <c r="M11" s="68"/>
      <c r="N11" s="18">
        <v>0</v>
      </c>
      <c r="O11" s="16" t="s">
        <v>31</v>
      </c>
      <c r="P11" s="17">
        <v>1</v>
      </c>
      <c r="Q11" s="18">
        <v>1</v>
      </c>
      <c r="R11" s="16" t="s">
        <v>31</v>
      </c>
      <c r="S11" s="17">
        <v>1</v>
      </c>
      <c r="T11" s="16">
        <v>6</v>
      </c>
      <c r="U11" s="16" t="s">
        <v>31</v>
      </c>
      <c r="V11" s="17">
        <v>1</v>
      </c>
      <c r="W11" s="59"/>
      <c r="X11" s="45"/>
      <c r="Y11" s="45"/>
      <c r="Z11" s="45"/>
      <c r="AA11" s="45"/>
      <c r="AB11" s="45"/>
      <c r="AC11" s="46"/>
      <c r="AD11" s="47"/>
      <c r="AE11" s="15"/>
    </row>
    <row r="12" spans="1:31" ht="30" customHeight="1">
      <c r="A12" s="48" t="s">
        <v>18</v>
      </c>
      <c r="B12" s="56" t="s">
        <v>45</v>
      </c>
      <c r="C12" s="56"/>
      <c r="D12" s="57"/>
      <c r="E12" s="55" t="s">
        <v>45</v>
      </c>
      <c r="F12" s="56"/>
      <c r="G12" s="57"/>
      <c r="H12" s="55" t="s">
        <v>45</v>
      </c>
      <c r="I12" s="56"/>
      <c r="J12" s="57"/>
      <c r="K12" s="55" t="s">
        <v>44</v>
      </c>
      <c r="L12" s="56"/>
      <c r="M12" s="57"/>
      <c r="N12" s="65"/>
      <c r="O12" s="41"/>
      <c r="P12" s="66"/>
      <c r="Q12" s="38" t="s">
        <v>45</v>
      </c>
      <c r="R12" s="39"/>
      <c r="S12" s="40"/>
      <c r="T12" s="56" t="s">
        <v>46</v>
      </c>
      <c r="U12" s="56"/>
      <c r="V12" s="57"/>
      <c r="W12" s="58">
        <f>(E13+H13+K13+B13+Q13+T13)</f>
        <v>9</v>
      </c>
      <c r="X12" s="60">
        <f>(G13+J13+M13+D13+S13+V13)</f>
        <v>22</v>
      </c>
      <c r="Y12" s="60">
        <f>(W12-X12)</f>
        <v>-13</v>
      </c>
      <c r="Z12" s="31">
        <v>1</v>
      </c>
      <c r="AA12" s="31">
        <f>COUNTIF(B12:V12,"△")</f>
        <v>1</v>
      </c>
      <c r="AB12" s="31">
        <v>4</v>
      </c>
      <c r="AC12" s="33">
        <f>(3*Z12+1*AA12)</f>
        <v>4</v>
      </c>
      <c r="AD12" s="35">
        <v>6</v>
      </c>
      <c r="AE12" s="15"/>
    </row>
    <row r="13" spans="1:31" ht="30" customHeight="1">
      <c r="A13" s="61"/>
      <c r="B13" s="16">
        <v>1</v>
      </c>
      <c r="C13" s="16" t="s">
        <v>31</v>
      </c>
      <c r="D13" s="17">
        <v>3</v>
      </c>
      <c r="E13" s="18">
        <v>2</v>
      </c>
      <c r="F13" s="16" t="s">
        <v>31</v>
      </c>
      <c r="G13" s="17">
        <v>7</v>
      </c>
      <c r="H13" s="18">
        <v>1</v>
      </c>
      <c r="I13" s="16" t="s">
        <v>31</v>
      </c>
      <c r="J13" s="17">
        <v>6</v>
      </c>
      <c r="K13" s="18">
        <v>1</v>
      </c>
      <c r="L13" s="16" t="s">
        <v>31</v>
      </c>
      <c r="M13" s="17">
        <v>0</v>
      </c>
      <c r="N13" s="67"/>
      <c r="O13" s="68"/>
      <c r="P13" s="69"/>
      <c r="Q13" s="18">
        <v>1</v>
      </c>
      <c r="R13" s="16" t="s">
        <v>31</v>
      </c>
      <c r="S13" s="17">
        <v>3</v>
      </c>
      <c r="T13" s="16">
        <v>3</v>
      </c>
      <c r="U13" s="16" t="s">
        <v>31</v>
      </c>
      <c r="V13" s="17">
        <v>3</v>
      </c>
      <c r="W13" s="59"/>
      <c r="X13" s="45"/>
      <c r="Y13" s="45"/>
      <c r="Z13" s="45"/>
      <c r="AA13" s="45"/>
      <c r="AB13" s="45"/>
      <c r="AC13" s="46"/>
      <c r="AD13" s="47"/>
      <c r="AE13" s="15"/>
    </row>
    <row r="14" spans="1:31" ht="30" customHeight="1">
      <c r="A14" s="48" t="s">
        <v>41</v>
      </c>
      <c r="B14" s="38" t="s">
        <v>45</v>
      </c>
      <c r="C14" s="39"/>
      <c r="D14" s="40"/>
      <c r="E14" s="38" t="s">
        <v>44</v>
      </c>
      <c r="F14" s="39"/>
      <c r="G14" s="40"/>
      <c r="H14" s="38" t="s">
        <v>44</v>
      </c>
      <c r="I14" s="39"/>
      <c r="J14" s="40"/>
      <c r="K14" s="38" t="s">
        <v>46</v>
      </c>
      <c r="L14" s="39"/>
      <c r="M14" s="40"/>
      <c r="N14" s="38" t="s">
        <v>44</v>
      </c>
      <c r="O14" s="39"/>
      <c r="P14" s="40"/>
      <c r="Q14" s="38"/>
      <c r="R14" s="39"/>
      <c r="S14" s="40"/>
      <c r="T14" s="39" t="s">
        <v>46</v>
      </c>
      <c r="U14" s="39"/>
      <c r="V14" s="40"/>
      <c r="W14" s="58">
        <f>(E15+H15+K15+B15+N15+T15)</f>
        <v>17</v>
      </c>
      <c r="X14" s="60">
        <f>(G15+J15+M15+D15+P15+V15)</f>
        <v>8</v>
      </c>
      <c r="Y14" s="60">
        <f>(W14-X14)</f>
        <v>9</v>
      </c>
      <c r="Z14" s="31">
        <v>3</v>
      </c>
      <c r="AA14" s="31">
        <v>2</v>
      </c>
      <c r="AB14" s="31">
        <v>1</v>
      </c>
      <c r="AC14" s="33">
        <f>(3*Z14+1*AA14)</f>
        <v>11</v>
      </c>
      <c r="AD14" s="35">
        <v>2</v>
      </c>
      <c r="AE14" s="15"/>
    </row>
    <row r="15" spans="1:31" ht="30" customHeight="1">
      <c r="A15" s="61"/>
      <c r="B15" s="18">
        <v>2</v>
      </c>
      <c r="C15" s="16" t="s">
        <v>31</v>
      </c>
      <c r="D15" s="17">
        <v>4</v>
      </c>
      <c r="E15" s="18">
        <v>7</v>
      </c>
      <c r="F15" s="16" t="s">
        <v>31</v>
      </c>
      <c r="G15" s="17">
        <v>0</v>
      </c>
      <c r="H15" s="18">
        <v>2</v>
      </c>
      <c r="I15" s="16" t="s">
        <v>31</v>
      </c>
      <c r="J15" s="17">
        <v>0</v>
      </c>
      <c r="K15" s="18">
        <v>1</v>
      </c>
      <c r="L15" s="16" t="s">
        <v>31</v>
      </c>
      <c r="M15" s="17">
        <v>1</v>
      </c>
      <c r="N15" s="18">
        <v>3</v>
      </c>
      <c r="O15" s="16" t="s">
        <v>31</v>
      </c>
      <c r="P15" s="17">
        <v>1</v>
      </c>
      <c r="Q15" s="52"/>
      <c r="R15" s="53"/>
      <c r="S15" s="54"/>
      <c r="T15" s="16">
        <v>2</v>
      </c>
      <c r="U15" s="16" t="s">
        <v>31</v>
      </c>
      <c r="V15" s="17">
        <v>2</v>
      </c>
      <c r="W15" s="59"/>
      <c r="X15" s="45"/>
      <c r="Y15" s="45"/>
      <c r="Z15" s="45"/>
      <c r="AA15" s="45"/>
      <c r="AB15" s="45"/>
      <c r="AC15" s="46"/>
      <c r="AD15" s="47"/>
      <c r="AE15" s="15"/>
    </row>
    <row r="16" spans="1:31" ht="30" customHeight="1">
      <c r="A16" s="48" t="s">
        <v>42</v>
      </c>
      <c r="B16" s="56" t="s">
        <v>45</v>
      </c>
      <c r="C16" s="56"/>
      <c r="D16" s="57"/>
      <c r="E16" s="55" t="s">
        <v>44</v>
      </c>
      <c r="F16" s="56"/>
      <c r="G16" s="57"/>
      <c r="H16" s="55" t="s">
        <v>45</v>
      </c>
      <c r="I16" s="56"/>
      <c r="J16" s="57"/>
      <c r="K16" s="55" t="s">
        <v>45</v>
      </c>
      <c r="L16" s="56"/>
      <c r="M16" s="57"/>
      <c r="N16" s="55" t="s">
        <v>46</v>
      </c>
      <c r="O16" s="56"/>
      <c r="P16" s="57"/>
      <c r="Q16" s="38" t="s">
        <v>46</v>
      </c>
      <c r="R16" s="39"/>
      <c r="S16" s="40"/>
      <c r="T16" s="41"/>
      <c r="U16" s="41"/>
      <c r="V16" s="41"/>
      <c r="W16" s="43">
        <f>(E17+H17+K17+N17+B17+Q17)</f>
        <v>8</v>
      </c>
      <c r="X16" s="31">
        <f>(G17+J17+M17+P17+D17+S17)</f>
        <v>18</v>
      </c>
      <c r="Y16" s="31">
        <f>(W16-X16)</f>
        <v>-10</v>
      </c>
      <c r="Z16" s="31">
        <v>1</v>
      </c>
      <c r="AA16" s="31">
        <f>COUNTIF(B16:V16,"△")</f>
        <v>2</v>
      </c>
      <c r="AB16" s="31">
        <v>3</v>
      </c>
      <c r="AC16" s="33">
        <f>(3*Z16+1*AA16)</f>
        <v>5</v>
      </c>
      <c r="AD16" s="35">
        <v>5</v>
      </c>
      <c r="AE16" s="4"/>
    </row>
    <row r="17" spans="1:31" ht="30" customHeight="1" thickBot="1">
      <c r="A17" s="49"/>
      <c r="B17" s="19">
        <v>0</v>
      </c>
      <c r="C17" s="19" t="s">
        <v>31</v>
      </c>
      <c r="D17" s="20">
        <v>2</v>
      </c>
      <c r="E17" s="21">
        <v>1</v>
      </c>
      <c r="F17" s="19" t="s">
        <v>31</v>
      </c>
      <c r="G17" s="20">
        <v>0</v>
      </c>
      <c r="H17" s="21">
        <v>1</v>
      </c>
      <c r="I17" s="19" t="s">
        <v>31</v>
      </c>
      <c r="J17" s="20">
        <v>5</v>
      </c>
      <c r="K17" s="21">
        <v>1</v>
      </c>
      <c r="L17" s="19" t="s">
        <v>31</v>
      </c>
      <c r="M17" s="20">
        <v>6</v>
      </c>
      <c r="N17" s="21">
        <v>3</v>
      </c>
      <c r="O17" s="19" t="s">
        <v>31</v>
      </c>
      <c r="P17" s="20">
        <v>3</v>
      </c>
      <c r="Q17" s="21">
        <v>2</v>
      </c>
      <c r="R17" s="19" t="s">
        <v>31</v>
      </c>
      <c r="S17" s="20">
        <v>2</v>
      </c>
      <c r="T17" s="42"/>
      <c r="U17" s="42"/>
      <c r="V17" s="42"/>
      <c r="W17" s="44"/>
      <c r="X17" s="32"/>
      <c r="Y17" s="32"/>
      <c r="Z17" s="32"/>
      <c r="AA17" s="32"/>
      <c r="AB17" s="32"/>
      <c r="AC17" s="34"/>
      <c r="AD17" s="36"/>
      <c r="AE17" s="4"/>
    </row>
    <row r="18" spans="1:3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37"/>
      <c r="Y19" s="37"/>
      <c r="Z19" s="37"/>
      <c r="AA19" s="37"/>
      <c r="AB19" s="4"/>
      <c r="AC19" s="4"/>
      <c r="AD19" s="4"/>
      <c r="AE19" s="4"/>
    </row>
    <row r="20" spans="1:31" ht="30" customHeight="1">
      <c r="A20" s="4"/>
      <c r="B20" s="22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4"/>
      <c r="X20" s="4"/>
      <c r="Y20" s="4"/>
      <c r="Z20" s="4"/>
      <c r="AA20" s="4"/>
      <c r="AB20" s="4"/>
      <c r="AC20" s="4"/>
      <c r="AD20" s="4"/>
      <c r="AE20" s="4"/>
    </row>
    <row r="21" spans="1:31" ht="30" customHeight="1">
      <c r="A21" s="4"/>
      <c r="B21" s="22" t="s">
        <v>35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4"/>
      <c r="X21" s="4"/>
      <c r="Y21" s="4"/>
      <c r="Z21" s="4"/>
      <c r="AA21" s="4"/>
      <c r="AB21" s="4"/>
      <c r="AC21" s="4"/>
      <c r="AD21" s="4"/>
      <c r="AE21" s="4"/>
    </row>
  </sheetData>
  <sheetProtection/>
  <mergeCells count="121">
    <mergeCell ref="AB16:AB17"/>
    <mergeCell ref="AC16:AC17"/>
    <mergeCell ref="AD16:AD17"/>
    <mergeCell ref="T16:V17"/>
    <mergeCell ref="W16:W17"/>
    <mergeCell ref="X16:X17"/>
    <mergeCell ref="Y16:Y17"/>
    <mergeCell ref="Z16:Z17"/>
    <mergeCell ref="AA16:AA17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6:S16"/>
    <mergeCell ref="AB10:AB11"/>
    <mergeCell ref="AC10:AC11"/>
    <mergeCell ref="AD10:AD11"/>
    <mergeCell ref="T12:V12"/>
    <mergeCell ref="AB12:AB13"/>
    <mergeCell ref="AC12:AC13"/>
    <mergeCell ref="AD12:AD13"/>
    <mergeCell ref="AA12:AA13"/>
    <mergeCell ref="W10:W11"/>
    <mergeCell ref="X10:X11"/>
    <mergeCell ref="AC6:AC7"/>
    <mergeCell ref="AD6:AD7"/>
    <mergeCell ref="T8:V8"/>
    <mergeCell ref="AB8:AB9"/>
    <mergeCell ref="AC8:AC9"/>
    <mergeCell ref="AD8:AD9"/>
    <mergeCell ref="Z6:Z7"/>
    <mergeCell ref="AA6:AA7"/>
    <mergeCell ref="W6:W7"/>
    <mergeCell ref="W8:W9"/>
    <mergeCell ref="AA14:AA15"/>
    <mergeCell ref="X19:AA19"/>
    <mergeCell ref="A1:AD1"/>
    <mergeCell ref="T3:V3"/>
    <mergeCell ref="T4:V4"/>
    <mergeCell ref="AB4:AB5"/>
    <mergeCell ref="AC4:AC5"/>
    <mergeCell ref="AD4:AD5"/>
    <mergeCell ref="T6:V6"/>
    <mergeCell ref="AB6:AB7"/>
    <mergeCell ref="W14:W15"/>
    <mergeCell ref="X14:X15"/>
    <mergeCell ref="Y14:Y15"/>
    <mergeCell ref="T14:V14"/>
    <mergeCell ref="Y12:Y13"/>
    <mergeCell ref="Z12:Z13"/>
    <mergeCell ref="Z14:Z15"/>
    <mergeCell ref="A14:A15"/>
    <mergeCell ref="B14:D14"/>
    <mergeCell ref="E14:G14"/>
    <mergeCell ref="H14:J14"/>
    <mergeCell ref="K14:M14"/>
    <mergeCell ref="N14:P14"/>
    <mergeCell ref="Q14:S15"/>
    <mergeCell ref="Q12:S12"/>
    <mergeCell ref="W12:W13"/>
    <mergeCell ref="X12:X13"/>
    <mergeCell ref="A12:A13"/>
    <mergeCell ref="B12:D12"/>
    <mergeCell ref="E12:G12"/>
    <mergeCell ref="H12:J12"/>
    <mergeCell ref="K12:M12"/>
    <mergeCell ref="N12:P13"/>
    <mergeCell ref="AA10:AA11"/>
    <mergeCell ref="T10:V10"/>
    <mergeCell ref="AA8:AA9"/>
    <mergeCell ref="A10:A11"/>
    <mergeCell ref="B10:D10"/>
    <mergeCell ref="E10:G10"/>
    <mergeCell ref="H10:J10"/>
    <mergeCell ref="K10:M11"/>
    <mergeCell ref="N10:P10"/>
    <mergeCell ref="Q10:S10"/>
    <mergeCell ref="X8:X9"/>
    <mergeCell ref="Y8:Y9"/>
    <mergeCell ref="Z8:Z9"/>
    <mergeCell ref="Q8:S8"/>
    <mergeCell ref="Y10:Y11"/>
    <mergeCell ref="Z10:Z11"/>
    <mergeCell ref="A8:A9"/>
    <mergeCell ref="B8:D8"/>
    <mergeCell ref="E8:G8"/>
    <mergeCell ref="H8:J9"/>
    <mergeCell ref="K8:M8"/>
    <mergeCell ref="N8:P8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W4:W5"/>
    <mergeCell ref="X4:X5"/>
    <mergeCell ref="A4:A5"/>
    <mergeCell ref="B4:D5"/>
    <mergeCell ref="E4:G4"/>
    <mergeCell ref="H4:J4"/>
    <mergeCell ref="K4:M4"/>
    <mergeCell ref="Q3:S3"/>
    <mergeCell ref="N4:P4"/>
    <mergeCell ref="B3:D3"/>
    <mergeCell ref="E3:G3"/>
    <mergeCell ref="H3:J3"/>
    <mergeCell ref="K3:M3"/>
    <mergeCell ref="N3:P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1"/>
  <sheetViews>
    <sheetView view="pageBreakPreview" zoomScale="60" zoomScaleNormal="70" zoomScalePageLayoutView="0" workbookViewId="0" topLeftCell="A1">
      <selection activeCell="X18" sqref="X18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22" width="3.875" style="0" customWidth="1"/>
    <col min="23" max="25" width="4.75390625" style="0" customWidth="1"/>
    <col min="26" max="28" width="5.75390625" style="0" customWidth="1"/>
  </cols>
  <sheetData>
    <row r="1" spans="1:31" ht="39" customHeight="1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4"/>
    </row>
    <row r="3" spans="1:31" ht="81" customHeight="1">
      <c r="A3" s="6"/>
      <c r="B3" s="87" t="str">
        <f>A4</f>
        <v>土岐紅陵</v>
      </c>
      <c r="C3" s="88"/>
      <c r="D3" s="89"/>
      <c r="E3" s="87" t="str">
        <f>A6</f>
        <v>関商工C</v>
      </c>
      <c r="F3" s="88"/>
      <c r="G3" s="89"/>
      <c r="H3" s="87" t="str">
        <f>A8</f>
        <v>多治見西</v>
      </c>
      <c r="I3" s="88"/>
      <c r="J3" s="89"/>
      <c r="K3" s="87" t="str">
        <f>A10</f>
        <v>美濃加茂B</v>
      </c>
      <c r="L3" s="88"/>
      <c r="M3" s="89"/>
      <c r="N3" s="87" t="str">
        <f>A12</f>
        <v>中津川工業</v>
      </c>
      <c r="O3" s="88"/>
      <c r="P3" s="89"/>
      <c r="Q3" s="87" t="str">
        <f>A14</f>
        <v>八百津</v>
      </c>
      <c r="R3" s="88"/>
      <c r="S3" s="89"/>
      <c r="T3" s="87" t="str">
        <f>A16</f>
        <v>吉城</v>
      </c>
      <c r="U3" s="88"/>
      <c r="V3" s="89"/>
      <c r="W3" s="7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9" t="s">
        <v>27</v>
      </c>
      <c r="AD3" s="10" t="s">
        <v>28</v>
      </c>
      <c r="AE3" s="11"/>
    </row>
    <row r="4" spans="1:31" ht="30" customHeight="1">
      <c r="A4" s="94" t="s">
        <v>49</v>
      </c>
      <c r="B4" s="41"/>
      <c r="C4" s="41"/>
      <c r="D4" s="41"/>
      <c r="E4" s="55" t="s">
        <v>29</v>
      </c>
      <c r="F4" s="56"/>
      <c r="G4" s="57"/>
      <c r="H4" s="55" t="s">
        <v>32</v>
      </c>
      <c r="I4" s="56"/>
      <c r="J4" s="57"/>
      <c r="K4" s="55" t="s">
        <v>30</v>
      </c>
      <c r="L4" s="56"/>
      <c r="M4" s="57"/>
      <c r="N4" s="55" t="s">
        <v>30</v>
      </c>
      <c r="O4" s="56"/>
      <c r="P4" s="57"/>
      <c r="Q4" s="38" t="s">
        <v>30</v>
      </c>
      <c r="R4" s="39"/>
      <c r="S4" s="40"/>
      <c r="T4" s="56" t="s">
        <v>30</v>
      </c>
      <c r="U4" s="56"/>
      <c r="V4" s="57"/>
      <c r="W4" s="92">
        <f>(E5+H5+K5+N5+Q5+T5)</f>
        <v>3</v>
      </c>
      <c r="X4" s="31">
        <f>(G5+J5+M5+P5+S5+V5)</f>
        <v>17</v>
      </c>
      <c r="Y4" s="31">
        <f>(W4-X4)</f>
        <v>-14</v>
      </c>
      <c r="Z4" s="31">
        <f>COUNTIF(E4:V4,"○")</f>
        <v>1</v>
      </c>
      <c r="AA4" s="31">
        <f>COUNTIF(E4:V4,"△")</f>
        <v>1</v>
      </c>
      <c r="AB4" s="31">
        <f>COUNTIF(E4:V4,"×")</f>
        <v>4</v>
      </c>
      <c r="AC4" s="90">
        <f>(3*Z4+1*AA4)</f>
        <v>4</v>
      </c>
      <c r="AD4" s="91">
        <v>6</v>
      </c>
      <c r="AE4" s="15"/>
    </row>
    <row r="5" spans="1:31" ht="30" customHeight="1">
      <c r="A5" s="61"/>
      <c r="B5" s="41"/>
      <c r="C5" s="41"/>
      <c r="D5" s="41"/>
      <c r="E5" s="12">
        <v>1</v>
      </c>
      <c r="F5" s="13" t="s">
        <v>31</v>
      </c>
      <c r="G5" s="14">
        <v>1</v>
      </c>
      <c r="H5" s="12">
        <v>2</v>
      </c>
      <c r="I5" s="13" t="s">
        <v>31</v>
      </c>
      <c r="J5" s="14">
        <v>1</v>
      </c>
      <c r="K5" s="12">
        <v>0</v>
      </c>
      <c r="L5" s="13" t="s">
        <v>31</v>
      </c>
      <c r="M5" s="14">
        <v>1</v>
      </c>
      <c r="N5" s="12">
        <v>0</v>
      </c>
      <c r="O5" s="13" t="s">
        <v>31</v>
      </c>
      <c r="P5" s="14">
        <v>5</v>
      </c>
      <c r="Q5" s="12">
        <v>0</v>
      </c>
      <c r="R5" s="13" t="s">
        <v>31</v>
      </c>
      <c r="S5" s="14">
        <v>2</v>
      </c>
      <c r="T5" s="13">
        <v>0</v>
      </c>
      <c r="U5" s="13" t="s">
        <v>31</v>
      </c>
      <c r="V5" s="14">
        <v>7</v>
      </c>
      <c r="W5" s="93"/>
      <c r="X5" s="45"/>
      <c r="Y5" s="45"/>
      <c r="Z5" s="45"/>
      <c r="AA5" s="45"/>
      <c r="AB5" s="45"/>
      <c r="AC5" s="46"/>
      <c r="AD5" s="47"/>
      <c r="AE5" s="15"/>
    </row>
    <row r="6" spans="1:31" ht="30" customHeight="1">
      <c r="A6" s="48" t="s">
        <v>50</v>
      </c>
      <c r="B6" s="39" t="s">
        <v>29</v>
      </c>
      <c r="C6" s="39"/>
      <c r="D6" s="40"/>
      <c r="E6" s="70"/>
      <c r="F6" s="70"/>
      <c r="G6" s="70"/>
      <c r="H6" s="38" t="s">
        <v>32</v>
      </c>
      <c r="I6" s="39"/>
      <c r="J6" s="40"/>
      <c r="K6" s="38" t="s">
        <v>30</v>
      </c>
      <c r="L6" s="39"/>
      <c r="M6" s="40"/>
      <c r="N6" s="38" t="s">
        <v>30</v>
      </c>
      <c r="O6" s="39"/>
      <c r="P6" s="40"/>
      <c r="Q6" s="38" t="s">
        <v>29</v>
      </c>
      <c r="R6" s="39"/>
      <c r="S6" s="40"/>
      <c r="T6" s="39" t="s">
        <v>30</v>
      </c>
      <c r="U6" s="39"/>
      <c r="V6" s="40"/>
      <c r="W6" s="58">
        <f>(B7+H7+K7+N7+Q7+T7)</f>
        <v>8</v>
      </c>
      <c r="X6" s="60">
        <f>(J7+D7+M7+P7+S7+V7)</f>
        <v>15</v>
      </c>
      <c r="Y6" s="60">
        <f>(W6-X6)</f>
        <v>-7</v>
      </c>
      <c r="Z6" s="31">
        <f>COUNTIF(B6:V6,"○")</f>
        <v>1</v>
      </c>
      <c r="AA6" s="31">
        <f>COUNTIF(B6:V6,"△")</f>
        <v>2</v>
      </c>
      <c r="AB6" s="31">
        <f>COUNTIF(B6:V6,"×")</f>
        <v>3</v>
      </c>
      <c r="AC6" s="33">
        <f>(3*Z6+1*AA6)</f>
        <v>5</v>
      </c>
      <c r="AD6" s="35">
        <v>5</v>
      </c>
      <c r="AE6" s="15"/>
    </row>
    <row r="7" spans="1:31" ht="30" customHeight="1">
      <c r="A7" s="61"/>
      <c r="B7" s="16">
        <v>1</v>
      </c>
      <c r="C7" s="16" t="s">
        <v>31</v>
      </c>
      <c r="D7" s="17">
        <v>1</v>
      </c>
      <c r="E7" s="68"/>
      <c r="F7" s="68"/>
      <c r="G7" s="68"/>
      <c r="H7" s="18">
        <v>5</v>
      </c>
      <c r="I7" s="16" t="s">
        <v>31</v>
      </c>
      <c r="J7" s="17">
        <v>1</v>
      </c>
      <c r="K7" s="18">
        <v>0</v>
      </c>
      <c r="L7" s="16" t="s">
        <v>31</v>
      </c>
      <c r="M7" s="17">
        <v>4</v>
      </c>
      <c r="N7" s="18">
        <v>0</v>
      </c>
      <c r="O7" s="16" t="s">
        <v>31</v>
      </c>
      <c r="P7" s="17">
        <v>2</v>
      </c>
      <c r="Q7" s="18">
        <v>2</v>
      </c>
      <c r="R7" s="16" t="s">
        <v>31</v>
      </c>
      <c r="S7" s="17">
        <v>2</v>
      </c>
      <c r="T7" s="16">
        <v>0</v>
      </c>
      <c r="U7" s="16" t="s">
        <v>31</v>
      </c>
      <c r="V7" s="17">
        <v>5</v>
      </c>
      <c r="W7" s="59"/>
      <c r="X7" s="45"/>
      <c r="Y7" s="45"/>
      <c r="Z7" s="45"/>
      <c r="AA7" s="45"/>
      <c r="AB7" s="45"/>
      <c r="AC7" s="46"/>
      <c r="AD7" s="47"/>
      <c r="AE7" s="15"/>
    </row>
    <row r="8" spans="1:31" ht="30" customHeight="1">
      <c r="A8" s="48" t="s">
        <v>51</v>
      </c>
      <c r="B8" s="56" t="s">
        <v>30</v>
      </c>
      <c r="C8" s="56"/>
      <c r="D8" s="57"/>
      <c r="E8" s="55" t="s">
        <v>30</v>
      </c>
      <c r="F8" s="56"/>
      <c r="G8" s="57"/>
      <c r="H8" s="41"/>
      <c r="I8" s="41"/>
      <c r="J8" s="41"/>
      <c r="K8" s="55" t="s">
        <v>30</v>
      </c>
      <c r="L8" s="56"/>
      <c r="M8" s="57"/>
      <c r="N8" s="55" t="s">
        <v>30</v>
      </c>
      <c r="O8" s="56"/>
      <c r="P8" s="57"/>
      <c r="Q8" s="38" t="s">
        <v>30</v>
      </c>
      <c r="R8" s="39"/>
      <c r="S8" s="40"/>
      <c r="T8" s="56" t="s">
        <v>30</v>
      </c>
      <c r="U8" s="56"/>
      <c r="V8" s="57"/>
      <c r="W8" s="58">
        <f>(E9+B9+K9+N9+Q9+T9)</f>
        <v>3</v>
      </c>
      <c r="X8" s="60">
        <f>(G9+D9+M9+P9+S9+V9)</f>
        <v>26</v>
      </c>
      <c r="Y8" s="60">
        <f>(W8-X8)</f>
        <v>-23</v>
      </c>
      <c r="Z8" s="31">
        <f>COUNTIF(B8:V8,"○")</f>
        <v>0</v>
      </c>
      <c r="AA8" s="31">
        <f>COUNTIF(B8:V8,"△")</f>
        <v>0</v>
      </c>
      <c r="AB8" s="31">
        <f>COUNTIF(B8:V8,"×")</f>
        <v>6</v>
      </c>
      <c r="AC8" s="33">
        <f>(3*Z8+1*AA8)</f>
        <v>0</v>
      </c>
      <c r="AD8" s="35">
        <v>7</v>
      </c>
      <c r="AE8" s="15"/>
    </row>
    <row r="9" spans="1:31" ht="30" customHeight="1">
      <c r="A9" s="61"/>
      <c r="B9" s="13">
        <v>1</v>
      </c>
      <c r="C9" s="13" t="s">
        <v>31</v>
      </c>
      <c r="D9" s="14">
        <v>2</v>
      </c>
      <c r="E9" s="12">
        <v>1</v>
      </c>
      <c r="F9" s="13" t="s">
        <v>31</v>
      </c>
      <c r="G9" s="14">
        <v>5</v>
      </c>
      <c r="H9" s="41"/>
      <c r="I9" s="41"/>
      <c r="J9" s="41"/>
      <c r="K9" s="12">
        <v>0</v>
      </c>
      <c r="L9" s="13" t="s">
        <v>31</v>
      </c>
      <c r="M9" s="14">
        <v>3</v>
      </c>
      <c r="N9" s="12">
        <v>1</v>
      </c>
      <c r="O9" s="13" t="s">
        <v>31</v>
      </c>
      <c r="P9" s="14">
        <v>5</v>
      </c>
      <c r="Q9" s="12">
        <v>0</v>
      </c>
      <c r="R9" s="13" t="s">
        <v>31</v>
      </c>
      <c r="S9" s="14">
        <v>1</v>
      </c>
      <c r="T9" s="13">
        <v>0</v>
      </c>
      <c r="U9" s="13" t="s">
        <v>31</v>
      </c>
      <c r="V9" s="14">
        <v>10</v>
      </c>
      <c r="W9" s="59"/>
      <c r="X9" s="45"/>
      <c r="Y9" s="45"/>
      <c r="Z9" s="45"/>
      <c r="AA9" s="45"/>
      <c r="AB9" s="45"/>
      <c r="AC9" s="46"/>
      <c r="AD9" s="47"/>
      <c r="AE9" s="15"/>
    </row>
    <row r="10" spans="1:31" ht="30" customHeight="1">
      <c r="A10" s="48" t="s">
        <v>52</v>
      </c>
      <c r="B10" s="39" t="s">
        <v>32</v>
      </c>
      <c r="C10" s="39"/>
      <c r="D10" s="40"/>
      <c r="E10" s="38" t="s">
        <v>32</v>
      </c>
      <c r="F10" s="39"/>
      <c r="G10" s="40"/>
      <c r="H10" s="38" t="s">
        <v>32</v>
      </c>
      <c r="I10" s="39"/>
      <c r="J10" s="40"/>
      <c r="K10" s="70"/>
      <c r="L10" s="70"/>
      <c r="M10" s="70"/>
      <c r="N10" s="38" t="s">
        <v>30</v>
      </c>
      <c r="O10" s="39"/>
      <c r="P10" s="40"/>
      <c r="Q10" s="38" t="s">
        <v>32</v>
      </c>
      <c r="R10" s="39"/>
      <c r="S10" s="40"/>
      <c r="T10" s="39" t="s">
        <v>30</v>
      </c>
      <c r="U10" s="39"/>
      <c r="V10" s="40"/>
      <c r="W10" s="58">
        <f>(E11+H11+B11+N11+Q11+T11)</f>
        <v>10</v>
      </c>
      <c r="X10" s="60">
        <f>(G11+J11+D11+P11+S11+V11)</f>
        <v>5</v>
      </c>
      <c r="Y10" s="60">
        <f>(W10-X10)</f>
        <v>5</v>
      </c>
      <c r="Z10" s="31">
        <f>COUNTIF(B10:V10,"○")</f>
        <v>4</v>
      </c>
      <c r="AA10" s="31">
        <f>COUNTIF(B10:V10,"△")</f>
        <v>0</v>
      </c>
      <c r="AB10" s="31">
        <f>COUNTIF(B10:V10,"×")</f>
        <v>2</v>
      </c>
      <c r="AC10" s="33">
        <f>(3*Z10+1*AA10)</f>
        <v>12</v>
      </c>
      <c r="AD10" s="35">
        <v>3</v>
      </c>
      <c r="AE10" s="15"/>
    </row>
    <row r="11" spans="1:31" ht="30" customHeight="1">
      <c r="A11" s="61"/>
      <c r="B11" s="16">
        <v>1</v>
      </c>
      <c r="C11" s="16" t="s">
        <v>31</v>
      </c>
      <c r="D11" s="17">
        <v>0</v>
      </c>
      <c r="E11" s="18">
        <v>4</v>
      </c>
      <c r="F11" s="16" t="s">
        <v>31</v>
      </c>
      <c r="G11" s="17">
        <v>0</v>
      </c>
      <c r="H11" s="18">
        <v>3</v>
      </c>
      <c r="I11" s="16" t="s">
        <v>31</v>
      </c>
      <c r="J11" s="17">
        <v>0</v>
      </c>
      <c r="K11" s="68"/>
      <c r="L11" s="68"/>
      <c r="M11" s="68"/>
      <c r="N11" s="18">
        <v>0</v>
      </c>
      <c r="O11" s="16" t="s">
        <v>31</v>
      </c>
      <c r="P11" s="17">
        <v>2</v>
      </c>
      <c r="Q11" s="18">
        <v>1</v>
      </c>
      <c r="R11" s="16" t="s">
        <v>31</v>
      </c>
      <c r="S11" s="17">
        <v>0</v>
      </c>
      <c r="T11" s="16">
        <v>1</v>
      </c>
      <c r="U11" s="16" t="s">
        <v>31</v>
      </c>
      <c r="V11" s="17">
        <v>3</v>
      </c>
      <c r="W11" s="59"/>
      <c r="X11" s="45"/>
      <c r="Y11" s="45"/>
      <c r="Z11" s="45"/>
      <c r="AA11" s="45"/>
      <c r="AB11" s="45"/>
      <c r="AC11" s="46"/>
      <c r="AD11" s="47"/>
      <c r="AE11" s="15"/>
    </row>
    <row r="12" spans="1:31" ht="30" customHeight="1">
      <c r="A12" s="48" t="s">
        <v>53</v>
      </c>
      <c r="B12" s="56" t="s">
        <v>32</v>
      </c>
      <c r="C12" s="56"/>
      <c r="D12" s="57"/>
      <c r="E12" s="55" t="s">
        <v>32</v>
      </c>
      <c r="F12" s="56"/>
      <c r="G12" s="57"/>
      <c r="H12" s="55" t="s">
        <v>32</v>
      </c>
      <c r="I12" s="56"/>
      <c r="J12" s="57"/>
      <c r="K12" s="55" t="s">
        <v>32</v>
      </c>
      <c r="L12" s="56"/>
      <c r="M12" s="57"/>
      <c r="N12" s="65"/>
      <c r="O12" s="41"/>
      <c r="P12" s="66"/>
      <c r="Q12" s="38" t="s">
        <v>32</v>
      </c>
      <c r="R12" s="39"/>
      <c r="S12" s="40"/>
      <c r="T12" s="56" t="s">
        <v>30</v>
      </c>
      <c r="U12" s="56"/>
      <c r="V12" s="57"/>
      <c r="W12" s="58">
        <f>(E13+H13+K13+B13+Q13+T13)</f>
        <v>22</v>
      </c>
      <c r="X12" s="60">
        <f>(G13+J13+M13+D13+S13+V13)</f>
        <v>3</v>
      </c>
      <c r="Y12" s="60">
        <f>(W12-X12)</f>
        <v>19</v>
      </c>
      <c r="Z12" s="31">
        <f>COUNTIF(B12:V12,"○")</f>
        <v>5</v>
      </c>
      <c r="AA12" s="31">
        <f>COUNTIF(B12:V12,"△")</f>
        <v>0</v>
      </c>
      <c r="AB12" s="31">
        <f>COUNTIF(B12:V12,"×")</f>
        <v>1</v>
      </c>
      <c r="AC12" s="33">
        <f>(3*Z12+1*AA12)</f>
        <v>15</v>
      </c>
      <c r="AD12" s="35">
        <v>2</v>
      </c>
      <c r="AE12" s="15"/>
    </row>
    <row r="13" spans="1:31" ht="30" customHeight="1">
      <c r="A13" s="61"/>
      <c r="B13" s="16">
        <v>5</v>
      </c>
      <c r="C13" s="16" t="s">
        <v>31</v>
      </c>
      <c r="D13" s="17">
        <v>0</v>
      </c>
      <c r="E13" s="18">
        <v>2</v>
      </c>
      <c r="F13" s="16" t="s">
        <v>31</v>
      </c>
      <c r="G13" s="17">
        <v>0</v>
      </c>
      <c r="H13" s="18">
        <v>5</v>
      </c>
      <c r="I13" s="16" t="s">
        <v>31</v>
      </c>
      <c r="J13" s="17">
        <v>1</v>
      </c>
      <c r="K13" s="18">
        <v>2</v>
      </c>
      <c r="L13" s="16" t="s">
        <v>31</v>
      </c>
      <c r="M13" s="17">
        <v>1</v>
      </c>
      <c r="N13" s="67"/>
      <c r="O13" s="68"/>
      <c r="P13" s="69"/>
      <c r="Q13" s="18">
        <v>8</v>
      </c>
      <c r="R13" s="16" t="s">
        <v>31</v>
      </c>
      <c r="S13" s="17">
        <v>0</v>
      </c>
      <c r="T13" s="16">
        <v>0</v>
      </c>
      <c r="U13" s="16" t="s">
        <v>31</v>
      </c>
      <c r="V13" s="17">
        <v>1</v>
      </c>
      <c r="W13" s="59"/>
      <c r="X13" s="45"/>
      <c r="Y13" s="45"/>
      <c r="Z13" s="45"/>
      <c r="AA13" s="45"/>
      <c r="AB13" s="45"/>
      <c r="AC13" s="46"/>
      <c r="AD13" s="47"/>
      <c r="AE13" s="15"/>
    </row>
    <row r="14" spans="1:31" ht="30" customHeight="1">
      <c r="A14" s="48" t="s">
        <v>54</v>
      </c>
      <c r="B14" s="38" t="s">
        <v>32</v>
      </c>
      <c r="C14" s="39"/>
      <c r="D14" s="40"/>
      <c r="E14" s="38" t="s">
        <v>29</v>
      </c>
      <c r="F14" s="39"/>
      <c r="G14" s="40"/>
      <c r="H14" s="38" t="s">
        <v>32</v>
      </c>
      <c r="I14" s="39"/>
      <c r="J14" s="40"/>
      <c r="K14" s="38" t="s">
        <v>30</v>
      </c>
      <c r="L14" s="39"/>
      <c r="M14" s="40"/>
      <c r="N14" s="38" t="s">
        <v>30</v>
      </c>
      <c r="O14" s="39"/>
      <c r="P14" s="40"/>
      <c r="Q14" s="38"/>
      <c r="R14" s="39"/>
      <c r="S14" s="40"/>
      <c r="T14" s="39" t="s">
        <v>30</v>
      </c>
      <c r="U14" s="39"/>
      <c r="V14" s="40"/>
      <c r="W14" s="58">
        <f>(E15+H15+K15+B15+N15+T15)</f>
        <v>5</v>
      </c>
      <c r="X14" s="60">
        <f>(G15+J15+M15+D15+P15+V15)</f>
        <v>14</v>
      </c>
      <c r="Y14" s="60">
        <f>(W14-X14)</f>
        <v>-9</v>
      </c>
      <c r="Z14" s="31">
        <f>COUNTIF(B14:V14,"○")</f>
        <v>2</v>
      </c>
      <c r="AA14" s="31">
        <f>COUNTIF(B14:V14,"△")</f>
        <v>1</v>
      </c>
      <c r="AB14" s="31">
        <f>COUNTIF(B14:V14,"×")</f>
        <v>3</v>
      </c>
      <c r="AC14" s="33">
        <f>(3*Z14+1*AA14)</f>
        <v>7</v>
      </c>
      <c r="AD14" s="35">
        <v>4</v>
      </c>
      <c r="AE14" s="15"/>
    </row>
    <row r="15" spans="1:31" ht="30" customHeight="1">
      <c r="A15" s="61"/>
      <c r="B15" s="18">
        <v>2</v>
      </c>
      <c r="C15" s="16" t="s">
        <v>31</v>
      </c>
      <c r="D15" s="17">
        <v>0</v>
      </c>
      <c r="E15" s="18">
        <v>2</v>
      </c>
      <c r="F15" s="16" t="s">
        <v>31</v>
      </c>
      <c r="G15" s="17">
        <v>2</v>
      </c>
      <c r="H15" s="18">
        <v>1</v>
      </c>
      <c r="I15" s="16" t="s">
        <v>31</v>
      </c>
      <c r="J15" s="17">
        <v>0</v>
      </c>
      <c r="K15" s="18">
        <v>0</v>
      </c>
      <c r="L15" s="16" t="s">
        <v>31</v>
      </c>
      <c r="M15" s="17">
        <v>1</v>
      </c>
      <c r="N15" s="18">
        <v>0</v>
      </c>
      <c r="O15" s="16" t="s">
        <v>31</v>
      </c>
      <c r="P15" s="17">
        <v>8</v>
      </c>
      <c r="Q15" s="52"/>
      <c r="R15" s="53"/>
      <c r="S15" s="54"/>
      <c r="T15" s="16">
        <v>0</v>
      </c>
      <c r="U15" s="16" t="s">
        <v>31</v>
      </c>
      <c r="V15" s="17">
        <v>3</v>
      </c>
      <c r="W15" s="59"/>
      <c r="X15" s="45"/>
      <c r="Y15" s="45"/>
      <c r="Z15" s="45"/>
      <c r="AA15" s="45"/>
      <c r="AB15" s="45"/>
      <c r="AC15" s="46"/>
      <c r="AD15" s="47"/>
      <c r="AE15" s="15"/>
    </row>
    <row r="16" spans="1:31" ht="30" customHeight="1">
      <c r="A16" s="48" t="s">
        <v>55</v>
      </c>
      <c r="B16" s="56" t="s">
        <v>32</v>
      </c>
      <c r="C16" s="56"/>
      <c r="D16" s="57"/>
      <c r="E16" s="55" t="s">
        <v>32</v>
      </c>
      <c r="F16" s="56"/>
      <c r="G16" s="57"/>
      <c r="H16" s="55" t="s">
        <v>32</v>
      </c>
      <c r="I16" s="56"/>
      <c r="J16" s="57"/>
      <c r="K16" s="55" t="s">
        <v>32</v>
      </c>
      <c r="L16" s="56"/>
      <c r="M16" s="57"/>
      <c r="N16" s="55" t="s">
        <v>32</v>
      </c>
      <c r="O16" s="56"/>
      <c r="P16" s="57"/>
      <c r="Q16" s="38" t="s">
        <v>32</v>
      </c>
      <c r="R16" s="39"/>
      <c r="S16" s="40"/>
      <c r="T16" s="41"/>
      <c r="U16" s="41"/>
      <c r="V16" s="41"/>
      <c r="W16" s="43">
        <f>(E17+H17+K17+N17+B17+Q17)</f>
        <v>29</v>
      </c>
      <c r="X16" s="31">
        <f>(G17+J17+M17+P17+D17+S17)</f>
        <v>1</v>
      </c>
      <c r="Y16" s="31">
        <f>(W16-X16)</f>
        <v>28</v>
      </c>
      <c r="Z16" s="31">
        <f>COUNTIF(B16:V16,"○")</f>
        <v>6</v>
      </c>
      <c r="AA16" s="31">
        <f>COUNTIF(B16:V16,"△")</f>
        <v>0</v>
      </c>
      <c r="AB16" s="31">
        <f>COUNTIF(B16:V16,"×")</f>
        <v>0</v>
      </c>
      <c r="AC16" s="33">
        <f>(3*Z16+1*AA16)</f>
        <v>18</v>
      </c>
      <c r="AD16" s="35">
        <v>1</v>
      </c>
      <c r="AE16" s="4"/>
    </row>
    <row r="17" spans="1:31" ht="30" customHeight="1" thickBot="1">
      <c r="A17" s="49"/>
      <c r="B17" s="19">
        <v>7</v>
      </c>
      <c r="C17" s="19" t="s">
        <v>31</v>
      </c>
      <c r="D17" s="20">
        <v>0</v>
      </c>
      <c r="E17" s="21">
        <v>5</v>
      </c>
      <c r="F17" s="19" t="s">
        <v>31</v>
      </c>
      <c r="G17" s="20">
        <v>0</v>
      </c>
      <c r="H17" s="21">
        <v>10</v>
      </c>
      <c r="I17" s="19" t="s">
        <v>31</v>
      </c>
      <c r="J17" s="20">
        <v>0</v>
      </c>
      <c r="K17" s="21">
        <v>3</v>
      </c>
      <c r="L17" s="19" t="s">
        <v>31</v>
      </c>
      <c r="M17" s="20">
        <v>1</v>
      </c>
      <c r="N17" s="21">
        <v>1</v>
      </c>
      <c r="O17" s="19" t="s">
        <v>31</v>
      </c>
      <c r="P17" s="20">
        <v>0</v>
      </c>
      <c r="Q17" s="21">
        <v>3</v>
      </c>
      <c r="R17" s="19" t="s">
        <v>31</v>
      </c>
      <c r="S17" s="20">
        <v>0</v>
      </c>
      <c r="T17" s="42"/>
      <c r="U17" s="42"/>
      <c r="V17" s="42"/>
      <c r="W17" s="44"/>
      <c r="X17" s="32"/>
      <c r="Y17" s="32"/>
      <c r="Z17" s="32"/>
      <c r="AA17" s="32"/>
      <c r="AB17" s="32"/>
      <c r="AC17" s="34"/>
      <c r="AD17" s="36"/>
      <c r="AE17" s="4"/>
    </row>
    <row r="18" spans="1:3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4"/>
      <c r="AA19" s="37"/>
      <c r="AB19" s="37"/>
      <c r="AC19" s="37"/>
      <c r="AD19" s="37"/>
      <c r="AE19" s="4"/>
    </row>
    <row r="20" spans="1:31" ht="30" customHeight="1">
      <c r="A20" s="4"/>
      <c r="B20" s="22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4"/>
      <c r="AA20" s="4"/>
      <c r="AB20" s="4"/>
      <c r="AC20" s="4"/>
      <c r="AD20" s="4"/>
      <c r="AE20" s="4"/>
    </row>
    <row r="21" spans="1:31" ht="30" customHeight="1">
      <c r="A21" s="4"/>
      <c r="B21" s="22" t="s">
        <v>56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4"/>
      <c r="AA21" s="4"/>
      <c r="AB21" s="4"/>
      <c r="AC21" s="4"/>
      <c r="AD21" s="4"/>
      <c r="AE21" s="4"/>
    </row>
  </sheetData>
  <sheetProtection/>
  <mergeCells count="121"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4:S15"/>
    <mergeCell ref="T14:V14"/>
    <mergeCell ref="W14:W15"/>
    <mergeCell ref="X14:X15"/>
    <mergeCell ref="Y14:Y15"/>
    <mergeCell ref="N14:P14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Q12:S12"/>
    <mergeCell ref="T12:V12"/>
    <mergeCell ref="W12:W13"/>
    <mergeCell ref="X12:X13"/>
    <mergeCell ref="Y12:Y13"/>
    <mergeCell ref="Z12:Z13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0:S10"/>
    <mergeCell ref="T10:V10"/>
    <mergeCell ref="W10:W11"/>
    <mergeCell ref="X10:X11"/>
    <mergeCell ref="Y10:Y11"/>
    <mergeCell ref="Z10:Z11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8:S8"/>
    <mergeCell ref="T8:V8"/>
    <mergeCell ref="W8:W9"/>
    <mergeCell ref="X8:X9"/>
    <mergeCell ref="Y8:Y9"/>
    <mergeCell ref="Z8:Z9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6:S6"/>
    <mergeCell ref="T6:V6"/>
    <mergeCell ref="W6:W7"/>
    <mergeCell ref="X6:X7"/>
    <mergeCell ref="Y6:Y7"/>
    <mergeCell ref="Z6:Z7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4:S4"/>
    <mergeCell ref="T4:V4"/>
    <mergeCell ref="W4:W5"/>
    <mergeCell ref="X4:X5"/>
    <mergeCell ref="Y4:Y5"/>
    <mergeCell ref="Z4:Z5"/>
    <mergeCell ref="A4:A5"/>
    <mergeCell ref="B4:D5"/>
    <mergeCell ref="E4:G4"/>
    <mergeCell ref="H4:J4"/>
    <mergeCell ref="K4:M4"/>
    <mergeCell ref="N4:P4"/>
    <mergeCell ref="A1:AD1"/>
    <mergeCell ref="B3:D3"/>
    <mergeCell ref="E3:G3"/>
    <mergeCell ref="H3:J3"/>
    <mergeCell ref="K3:M3"/>
    <mergeCell ref="N3:P3"/>
    <mergeCell ref="Q3:S3"/>
    <mergeCell ref="T3:V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9"/>
  <sheetViews>
    <sheetView view="pageBreakPreview" zoomScale="60" zoomScaleNormal="70" zoomScalePageLayoutView="0" workbookViewId="0" topLeftCell="A1">
      <selection activeCell="AE11" sqref="AE11"/>
    </sheetView>
  </sheetViews>
  <sheetFormatPr defaultColWidth="9.00390625" defaultRowHeight="13.5"/>
  <cols>
    <col min="1" max="1" width="16.25390625" style="1" customWidth="1"/>
    <col min="2" max="3" width="3.875" style="1" customWidth="1"/>
    <col min="4" max="9" width="3.875" style="0" customWidth="1"/>
    <col min="10" max="10" width="3.875" style="2" customWidth="1"/>
    <col min="11" max="19" width="3.875" style="0" customWidth="1"/>
    <col min="20" max="21" width="4.75390625" style="0" customWidth="1"/>
    <col min="22" max="22" width="6.50390625" style="0" customWidth="1"/>
    <col min="23" max="25" width="3.875" style="0" customWidth="1"/>
    <col min="26" max="27" width="7.50390625" style="0" customWidth="1"/>
  </cols>
  <sheetData>
    <row r="1" spans="1:31" ht="39" customHeigh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3"/>
      <c r="AC1" s="4"/>
      <c r="AD1" s="4"/>
      <c r="AE1" s="4"/>
    </row>
    <row r="2" spans="1:31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  <c r="AC2" s="4"/>
      <c r="AD2" s="4"/>
      <c r="AE2" s="4"/>
    </row>
    <row r="3" spans="1:31" ht="81" customHeight="1">
      <c r="A3" s="6"/>
      <c r="B3" s="87" t="str">
        <f>A4</f>
        <v>多治見北A</v>
      </c>
      <c r="C3" s="88"/>
      <c r="D3" s="89"/>
      <c r="E3" s="87" t="str">
        <f>A6</f>
        <v>加茂</v>
      </c>
      <c r="F3" s="88"/>
      <c r="G3" s="89"/>
      <c r="H3" s="87" t="str">
        <f>A8</f>
        <v>中津</v>
      </c>
      <c r="I3" s="88"/>
      <c r="J3" s="89"/>
      <c r="K3" s="87" t="str">
        <f>A10</f>
        <v>中京C</v>
      </c>
      <c r="L3" s="88"/>
      <c r="M3" s="89"/>
      <c r="N3" s="87" t="str">
        <f>A12</f>
        <v>美濃加茂A</v>
      </c>
      <c r="O3" s="88"/>
      <c r="P3" s="89"/>
      <c r="Q3" s="87" t="str">
        <f>A14</f>
        <v>恵那</v>
      </c>
      <c r="R3" s="88"/>
      <c r="S3" s="89"/>
      <c r="T3" s="7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9" t="s">
        <v>27</v>
      </c>
      <c r="AA3" s="10" t="s">
        <v>28</v>
      </c>
      <c r="AB3" s="11"/>
      <c r="AC3" s="11"/>
      <c r="AD3" s="11"/>
      <c r="AE3" s="11"/>
    </row>
    <row r="4" spans="1:31" ht="30" customHeight="1">
      <c r="A4" s="94" t="s">
        <v>6</v>
      </c>
      <c r="B4" s="41"/>
      <c r="C4" s="41"/>
      <c r="D4" s="41"/>
      <c r="E4" s="55" t="s">
        <v>32</v>
      </c>
      <c r="F4" s="56"/>
      <c r="G4" s="57"/>
      <c r="H4" s="55" t="s">
        <v>32</v>
      </c>
      <c r="I4" s="56"/>
      <c r="J4" s="57"/>
      <c r="K4" s="55" t="s">
        <v>32</v>
      </c>
      <c r="L4" s="56"/>
      <c r="M4" s="57"/>
      <c r="N4" s="55" t="s">
        <v>30</v>
      </c>
      <c r="O4" s="56"/>
      <c r="P4" s="57"/>
      <c r="Q4" s="55" t="s">
        <v>32</v>
      </c>
      <c r="R4" s="56"/>
      <c r="S4" s="57"/>
      <c r="T4" s="92">
        <f>(E5+H5+K5+N5+Q5)</f>
        <v>16</v>
      </c>
      <c r="U4" s="31">
        <f>(G5+J5+M5+P5+S5)</f>
        <v>4</v>
      </c>
      <c r="V4" s="31">
        <f>(T4-U4)</f>
        <v>12</v>
      </c>
      <c r="W4" s="31">
        <f>COUNTIF(E4:S4,"○")</f>
        <v>4</v>
      </c>
      <c r="X4" s="31">
        <f>COUNTIF(E4:S4,"△")</f>
        <v>0</v>
      </c>
      <c r="Y4" s="31">
        <f>COUNTIF(E4:S4,"×")</f>
        <v>1</v>
      </c>
      <c r="Z4" s="90">
        <f>(3*W4+1*X4)</f>
        <v>12</v>
      </c>
      <c r="AA4" s="91">
        <v>2</v>
      </c>
      <c r="AB4" s="15"/>
      <c r="AC4" s="15"/>
      <c r="AD4" s="15"/>
      <c r="AE4" s="15"/>
    </row>
    <row r="5" spans="1:31" ht="30" customHeight="1">
      <c r="A5" s="61"/>
      <c r="B5" s="41"/>
      <c r="C5" s="41"/>
      <c r="D5" s="41"/>
      <c r="E5" s="12">
        <v>3</v>
      </c>
      <c r="F5" s="13" t="s">
        <v>31</v>
      </c>
      <c r="G5" s="14">
        <v>0</v>
      </c>
      <c r="H5" s="12">
        <v>3</v>
      </c>
      <c r="I5" s="13" t="s">
        <v>31</v>
      </c>
      <c r="J5" s="14">
        <v>0</v>
      </c>
      <c r="K5" s="12">
        <v>3</v>
      </c>
      <c r="L5" s="13" t="s">
        <v>31</v>
      </c>
      <c r="M5" s="14">
        <v>1</v>
      </c>
      <c r="N5" s="12">
        <v>1</v>
      </c>
      <c r="O5" s="13" t="s">
        <v>31</v>
      </c>
      <c r="P5" s="14">
        <v>3</v>
      </c>
      <c r="Q5" s="12">
        <v>6</v>
      </c>
      <c r="R5" s="13" t="s">
        <v>31</v>
      </c>
      <c r="S5" s="14">
        <v>0</v>
      </c>
      <c r="T5" s="93"/>
      <c r="U5" s="45"/>
      <c r="V5" s="45"/>
      <c r="W5" s="45"/>
      <c r="X5" s="45"/>
      <c r="Y5" s="45"/>
      <c r="Z5" s="46"/>
      <c r="AA5" s="47"/>
      <c r="AB5" s="15"/>
      <c r="AC5" s="15"/>
      <c r="AD5" s="15"/>
      <c r="AE5" s="15"/>
    </row>
    <row r="6" spans="1:31" ht="30" customHeight="1">
      <c r="A6" s="48" t="s">
        <v>7</v>
      </c>
      <c r="B6" s="39" t="s">
        <v>30</v>
      </c>
      <c r="C6" s="39"/>
      <c r="D6" s="40"/>
      <c r="E6" s="70"/>
      <c r="F6" s="70"/>
      <c r="G6" s="70"/>
      <c r="H6" s="38" t="s">
        <v>30</v>
      </c>
      <c r="I6" s="39"/>
      <c r="J6" s="40"/>
      <c r="K6" s="38" t="s">
        <v>30</v>
      </c>
      <c r="L6" s="39"/>
      <c r="M6" s="40"/>
      <c r="N6" s="38" t="s">
        <v>30</v>
      </c>
      <c r="O6" s="39"/>
      <c r="P6" s="40"/>
      <c r="Q6" s="38" t="s">
        <v>29</v>
      </c>
      <c r="R6" s="39"/>
      <c r="S6" s="40"/>
      <c r="T6" s="58">
        <f>(B7+H7+K7+N7+Q7)</f>
        <v>5</v>
      </c>
      <c r="U6" s="60">
        <f>(J7+D7+M7+P7+S7)</f>
        <v>16</v>
      </c>
      <c r="V6" s="60">
        <f>(T6-U6)</f>
        <v>-11</v>
      </c>
      <c r="W6" s="31">
        <f>COUNTIF(B6:S6,"○")</f>
        <v>0</v>
      </c>
      <c r="X6" s="31">
        <f>COUNTIF(B6:S6,"△")</f>
        <v>1</v>
      </c>
      <c r="Y6" s="31">
        <f>COUNTIF(B6:S6,"×")</f>
        <v>4</v>
      </c>
      <c r="Z6" s="33">
        <f>(3*W6+1*X6)</f>
        <v>1</v>
      </c>
      <c r="AA6" s="35">
        <v>6</v>
      </c>
      <c r="AB6" s="15"/>
      <c r="AC6" s="15"/>
      <c r="AD6" s="15"/>
      <c r="AE6" s="15"/>
    </row>
    <row r="7" spans="1:31" ht="30" customHeight="1">
      <c r="A7" s="61"/>
      <c r="B7" s="16">
        <v>0</v>
      </c>
      <c r="C7" s="16" t="s">
        <v>31</v>
      </c>
      <c r="D7" s="17">
        <v>3</v>
      </c>
      <c r="E7" s="68"/>
      <c r="F7" s="68"/>
      <c r="G7" s="68"/>
      <c r="H7" s="18">
        <v>2</v>
      </c>
      <c r="I7" s="16" t="s">
        <v>31</v>
      </c>
      <c r="J7" s="17">
        <v>3</v>
      </c>
      <c r="K7" s="18">
        <v>1</v>
      </c>
      <c r="L7" s="16" t="s">
        <v>31</v>
      </c>
      <c r="M7" s="17">
        <v>7</v>
      </c>
      <c r="N7" s="18">
        <v>1</v>
      </c>
      <c r="O7" s="16" t="s">
        <v>31</v>
      </c>
      <c r="P7" s="17">
        <v>2</v>
      </c>
      <c r="Q7" s="18">
        <v>1</v>
      </c>
      <c r="R7" s="16" t="s">
        <v>31</v>
      </c>
      <c r="S7" s="17">
        <v>1</v>
      </c>
      <c r="T7" s="59"/>
      <c r="U7" s="45"/>
      <c r="V7" s="45"/>
      <c r="W7" s="45"/>
      <c r="X7" s="45"/>
      <c r="Y7" s="45"/>
      <c r="Z7" s="46"/>
      <c r="AA7" s="47"/>
      <c r="AB7" s="15"/>
      <c r="AC7" s="15"/>
      <c r="AD7" s="15"/>
      <c r="AE7" s="15"/>
    </row>
    <row r="8" spans="1:31" ht="30" customHeight="1">
      <c r="A8" s="48" t="s">
        <v>8</v>
      </c>
      <c r="B8" s="56" t="s">
        <v>30</v>
      </c>
      <c r="C8" s="56"/>
      <c r="D8" s="57"/>
      <c r="E8" s="55" t="s">
        <v>32</v>
      </c>
      <c r="F8" s="56"/>
      <c r="G8" s="57"/>
      <c r="H8" s="41"/>
      <c r="I8" s="41"/>
      <c r="J8" s="41"/>
      <c r="K8" s="55" t="s">
        <v>30</v>
      </c>
      <c r="L8" s="56"/>
      <c r="M8" s="57"/>
      <c r="N8" s="55" t="s">
        <v>30</v>
      </c>
      <c r="O8" s="56"/>
      <c r="P8" s="57"/>
      <c r="Q8" s="55" t="s">
        <v>30</v>
      </c>
      <c r="R8" s="56"/>
      <c r="S8" s="57"/>
      <c r="T8" s="58">
        <f>(E9+B9+K9+N9+Q9)</f>
        <v>3</v>
      </c>
      <c r="U8" s="60">
        <f>(G9+D9+M9+P9+S9)</f>
        <v>12</v>
      </c>
      <c r="V8" s="60">
        <f>(T8-U8)</f>
        <v>-9</v>
      </c>
      <c r="W8" s="31">
        <f>COUNTIF(B8:S8,"○")</f>
        <v>1</v>
      </c>
      <c r="X8" s="31">
        <f>COUNTIF(B8:S8,"△")</f>
        <v>0</v>
      </c>
      <c r="Y8" s="31">
        <f>COUNTIF(B8:S8,"×")</f>
        <v>4</v>
      </c>
      <c r="Z8" s="33">
        <f>(3*W8+1*X8)</f>
        <v>3</v>
      </c>
      <c r="AA8" s="35">
        <v>5</v>
      </c>
      <c r="AB8" s="15"/>
      <c r="AC8" s="15"/>
      <c r="AD8" s="15"/>
      <c r="AE8" s="15"/>
    </row>
    <row r="9" spans="1:31" ht="30" customHeight="1">
      <c r="A9" s="61"/>
      <c r="B9" s="13">
        <v>0</v>
      </c>
      <c r="C9" s="13" t="s">
        <v>31</v>
      </c>
      <c r="D9" s="14">
        <v>3</v>
      </c>
      <c r="E9" s="12">
        <v>3</v>
      </c>
      <c r="F9" s="13" t="s">
        <v>31</v>
      </c>
      <c r="G9" s="14">
        <v>2</v>
      </c>
      <c r="H9" s="41"/>
      <c r="I9" s="41"/>
      <c r="J9" s="41"/>
      <c r="K9" s="12">
        <v>0</v>
      </c>
      <c r="L9" s="13" t="s">
        <v>31</v>
      </c>
      <c r="M9" s="14">
        <v>2</v>
      </c>
      <c r="N9" s="12">
        <v>0</v>
      </c>
      <c r="O9" s="13" t="s">
        <v>31</v>
      </c>
      <c r="P9" s="14">
        <v>4</v>
      </c>
      <c r="Q9" s="12">
        <v>0</v>
      </c>
      <c r="R9" s="13" t="s">
        <v>31</v>
      </c>
      <c r="S9" s="14">
        <v>1</v>
      </c>
      <c r="T9" s="59"/>
      <c r="U9" s="45"/>
      <c r="V9" s="45"/>
      <c r="W9" s="45"/>
      <c r="X9" s="45"/>
      <c r="Y9" s="45"/>
      <c r="Z9" s="46"/>
      <c r="AA9" s="47"/>
      <c r="AB9" s="15"/>
      <c r="AC9" s="15"/>
      <c r="AD9" s="15"/>
      <c r="AE9" s="15"/>
    </row>
    <row r="10" spans="1:31" ht="30" customHeight="1">
      <c r="A10" s="48" t="s">
        <v>9</v>
      </c>
      <c r="B10" s="39" t="s">
        <v>30</v>
      </c>
      <c r="C10" s="39"/>
      <c r="D10" s="40"/>
      <c r="E10" s="38" t="s">
        <v>32</v>
      </c>
      <c r="F10" s="39"/>
      <c r="G10" s="40"/>
      <c r="H10" s="38" t="s">
        <v>32</v>
      </c>
      <c r="I10" s="39"/>
      <c r="J10" s="40"/>
      <c r="K10" s="70"/>
      <c r="L10" s="70"/>
      <c r="M10" s="70"/>
      <c r="N10" s="38" t="s">
        <v>30</v>
      </c>
      <c r="O10" s="39"/>
      <c r="P10" s="40"/>
      <c r="Q10" s="38" t="s">
        <v>32</v>
      </c>
      <c r="R10" s="39"/>
      <c r="S10" s="40"/>
      <c r="T10" s="58">
        <f>(E11+H11+B11+N11+Q11)</f>
        <v>12</v>
      </c>
      <c r="U10" s="60">
        <f>(G11+J11+D11+P11+S11)</f>
        <v>9</v>
      </c>
      <c r="V10" s="60">
        <f>(T10-U10)</f>
        <v>3</v>
      </c>
      <c r="W10" s="31">
        <f>COUNTIF(B10:S10,"○")</f>
        <v>3</v>
      </c>
      <c r="X10" s="31">
        <f>COUNTIF(B10:S10,"△")</f>
        <v>0</v>
      </c>
      <c r="Y10" s="31">
        <f>COUNTIF(B10:S10,"×")</f>
        <v>2</v>
      </c>
      <c r="Z10" s="33">
        <f>(3*W10+1*X10)</f>
        <v>9</v>
      </c>
      <c r="AA10" s="35">
        <v>3</v>
      </c>
      <c r="AB10" s="15"/>
      <c r="AC10" s="15"/>
      <c r="AD10" s="15"/>
      <c r="AE10" s="15"/>
    </row>
    <row r="11" spans="1:31" ht="30" customHeight="1">
      <c r="A11" s="61"/>
      <c r="B11" s="16">
        <v>1</v>
      </c>
      <c r="C11" s="16" t="s">
        <v>31</v>
      </c>
      <c r="D11" s="17">
        <v>3</v>
      </c>
      <c r="E11" s="18">
        <v>7</v>
      </c>
      <c r="F11" s="16" t="s">
        <v>31</v>
      </c>
      <c r="G11" s="17">
        <v>1</v>
      </c>
      <c r="H11" s="18">
        <v>2</v>
      </c>
      <c r="I11" s="16" t="s">
        <v>31</v>
      </c>
      <c r="J11" s="17">
        <v>0</v>
      </c>
      <c r="K11" s="68"/>
      <c r="L11" s="68"/>
      <c r="M11" s="68"/>
      <c r="N11" s="18">
        <v>0</v>
      </c>
      <c r="O11" s="16" t="s">
        <v>31</v>
      </c>
      <c r="P11" s="17">
        <v>5</v>
      </c>
      <c r="Q11" s="18">
        <v>2</v>
      </c>
      <c r="R11" s="16" t="s">
        <v>31</v>
      </c>
      <c r="S11" s="17">
        <v>0</v>
      </c>
      <c r="T11" s="59"/>
      <c r="U11" s="45"/>
      <c r="V11" s="45"/>
      <c r="W11" s="45"/>
      <c r="X11" s="45"/>
      <c r="Y11" s="45"/>
      <c r="Z11" s="46"/>
      <c r="AA11" s="47"/>
      <c r="AB11" s="15"/>
      <c r="AC11" s="15"/>
      <c r="AD11" s="15"/>
      <c r="AE11" s="15"/>
    </row>
    <row r="12" spans="1:31" ht="30" customHeight="1">
      <c r="A12" s="48" t="s">
        <v>10</v>
      </c>
      <c r="B12" s="56" t="s">
        <v>32</v>
      </c>
      <c r="C12" s="56"/>
      <c r="D12" s="57"/>
      <c r="E12" s="55" t="s">
        <v>32</v>
      </c>
      <c r="F12" s="56"/>
      <c r="G12" s="57"/>
      <c r="H12" s="55" t="s">
        <v>32</v>
      </c>
      <c r="I12" s="56"/>
      <c r="J12" s="57"/>
      <c r="K12" s="55" t="s">
        <v>32</v>
      </c>
      <c r="L12" s="56"/>
      <c r="M12" s="57"/>
      <c r="N12" s="65"/>
      <c r="O12" s="41"/>
      <c r="P12" s="66"/>
      <c r="Q12" s="55" t="s">
        <v>32</v>
      </c>
      <c r="R12" s="56"/>
      <c r="S12" s="57"/>
      <c r="T12" s="58">
        <f>(E13+H13+K13+B13+Q13)</f>
        <v>21</v>
      </c>
      <c r="U12" s="60">
        <f>(G13+J13+M13+D13+S13)</f>
        <v>2</v>
      </c>
      <c r="V12" s="60">
        <f>(T12-U12)</f>
        <v>19</v>
      </c>
      <c r="W12" s="31">
        <f>COUNTIF(B12:S12,"○")</f>
        <v>5</v>
      </c>
      <c r="X12" s="31">
        <f>COUNTIF(B12:S12,"△")</f>
        <v>0</v>
      </c>
      <c r="Y12" s="31">
        <f>COUNTIF(B12:S12,"×")</f>
        <v>0</v>
      </c>
      <c r="Z12" s="33">
        <f>(3*W12+1*X12)</f>
        <v>15</v>
      </c>
      <c r="AA12" s="35">
        <v>1</v>
      </c>
      <c r="AB12" s="15"/>
      <c r="AC12" s="15"/>
      <c r="AD12" s="15"/>
      <c r="AE12" s="15"/>
    </row>
    <row r="13" spans="1:31" ht="30" customHeight="1">
      <c r="A13" s="61"/>
      <c r="B13" s="16">
        <v>3</v>
      </c>
      <c r="C13" s="16" t="s">
        <v>31</v>
      </c>
      <c r="D13" s="17">
        <v>1</v>
      </c>
      <c r="E13" s="18">
        <v>2</v>
      </c>
      <c r="F13" s="16" t="s">
        <v>31</v>
      </c>
      <c r="G13" s="17">
        <v>1</v>
      </c>
      <c r="H13" s="18">
        <v>4</v>
      </c>
      <c r="I13" s="16" t="s">
        <v>31</v>
      </c>
      <c r="J13" s="17">
        <v>0</v>
      </c>
      <c r="K13" s="18">
        <v>5</v>
      </c>
      <c r="L13" s="16" t="s">
        <v>31</v>
      </c>
      <c r="M13" s="17">
        <v>0</v>
      </c>
      <c r="N13" s="67"/>
      <c r="O13" s="68"/>
      <c r="P13" s="69"/>
      <c r="Q13" s="18">
        <v>7</v>
      </c>
      <c r="R13" s="16" t="s">
        <v>31</v>
      </c>
      <c r="S13" s="17">
        <v>0</v>
      </c>
      <c r="T13" s="59"/>
      <c r="U13" s="45"/>
      <c r="V13" s="45"/>
      <c r="W13" s="45"/>
      <c r="X13" s="45"/>
      <c r="Y13" s="45"/>
      <c r="Z13" s="46"/>
      <c r="AA13" s="47"/>
      <c r="AB13" s="15"/>
      <c r="AC13" s="15"/>
      <c r="AD13" s="15"/>
      <c r="AE13" s="15"/>
    </row>
    <row r="14" spans="1:31" ht="30" customHeight="1">
      <c r="A14" s="48" t="s">
        <v>11</v>
      </c>
      <c r="B14" s="56" t="s">
        <v>30</v>
      </c>
      <c r="C14" s="56"/>
      <c r="D14" s="57"/>
      <c r="E14" s="55" t="s">
        <v>29</v>
      </c>
      <c r="F14" s="56"/>
      <c r="G14" s="57"/>
      <c r="H14" s="55" t="s">
        <v>32</v>
      </c>
      <c r="I14" s="56"/>
      <c r="J14" s="57"/>
      <c r="K14" s="55" t="s">
        <v>30</v>
      </c>
      <c r="L14" s="56"/>
      <c r="M14" s="57"/>
      <c r="N14" s="55" t="s">
        <v>30</v>
      </c>
      <c r="O14" s="56"/>
      <c r="P14" s="57"/>
      <c r="Q14" s="41"/>
      <c r="R14" s="41"/>
      <c r="S14" s="41"/>
      <c r="T14" s="58">
        <f>(E15+H15+K15+N15+B15)</f>
        <v>2</v>
      </c>
      <c r="U14" s="60">
        <f>(G15+J15+M15+P15+D15)</f>
        <v>16</v>
      </c>
      <c r="V14" s="60">
        <f>(T14-U14)</f>
        <v>-14</v>
      </c>
      <c r="W14" s="31">
        <f>COUNTIF(B14:S14,"○")</f>
        <v>1</v>
      </c>
      <c r="X14" s="31">
        <f>COUNTIF(B14:S14,"△")</f>
        <v>1</v>
      </c>
      <c r="Y14" s="31">
        <f>COUNTIF(B14:S14,"×")</f>
        <v>3</v>
      </c>
      <c r="Z14" s="33">
        <f>(3*W14+1*X14)</f>
        <v>4</v>
      </c>
      <c r="AA14" s="35">
        <v>4</v>
      </c>
      <c r="AB14" s="15"/>
      <c r="AC14" s="15"/>
      <c r="AD14" s="15"/>
      <c r="AE14" s="15"/>
    </row>
    <row r="15" spans="1:31" ht="30" customHeight="1" thickBot="1">
      <c r="A15" s="49"/>
      <c r="B15" s="19">
        <v>0</v>
      </c>
      <c r="C15" s="19" t="s">
        <v>31</v>
      </c>
      <c r="D15" s="20">
        <v>6</v>
      </c>
      <c r="E15" s="21">
        <v>1</v>
      </c>
      <c r="F15" s="19" t="s">
        <v>31</v>
      </c>
      <c r="G15" s="20">
        <v>1</v>
      </c>
      <c r="H15" s="21">
        <v>1</v>
      </c>
      <c r="I15" s="19" t="s">
        <v>31</v>
      </c>
      <c r="J15" s="20">
        <v>0</v>
      </c>
      <c r="K15" s="21">
        <v>0</v>
      </c>
      <c r="L15" s="19" t="s">
        <v>31</v>
      </c>
      <c r="M15" s="20">
        <v>2</v>
      </c>
      <c r="N15" s="21">
        <v>0</v>
      </c>
      <c r="O15" s="19" t="s">
        <v>31</v>
      </c>
      <c r="P15" s="20">
        <v>7</v>
      </c>
      <c r="Q15" s="42"/>
      <c r="R15" s="42"/>
      <c r="S15" s="42"/>
      <c r="T15" s="44"/>
      <c r="U15" s="32"/>
      <c r="V15" s="32"/>
      <c r="W15" s="32"/>
      <c r="X15" s="32"/>
      <c r="Y15" s="32"/>
      <c r="Z15" s="34"/>
      <c r="AA15" s="36"/>
      <c r="AB15" s="15"/>
      <c r="AC15" s="15"/>
      <c r="AD15" s="15"/>
      <c r="AE15" s="15"/>
    </row>
    <row r="16" spans="1:31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4"/>
      <c r="X16" s="4"/>
      <c r="Y16" s="4"/>
      <c r="Z16" s="4"/>
      <c r="AA16" s="4"/>
      <c r="AB16" s="4"/>
      <c r="AC16" s="4"/>
      <c r="AD16" s="4"/>
      <c r="AE16" s="4"/>
    </row>
    <row r="17" spans="1:31" ht="30" customHeight="1">
      <c r="A17" s="4"/>
      <c r="B17" s="22" t="s">
        <v>33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  <c r="X17" s="37"/>
      <c r="Y17" s="37"/>
      <c r="Z17" s="37"/>
      <c r="AA17" s="37"/>
      <c r="AB17" s="4"/>
      <c r="AC17" s="4"/>
      <c r="AD17" s="4"/>
      <c r="AE17" s="4"/>
    </row>
    <row r="18" spans="1:31" ht="30" customHeight="1">
      <c r="A18" s="4"/>
      <c r="B18" s="22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  <c r="AC18" s="4"/>
      <c r="AD18" s="4"/>
      <c r="AE18" s="4"/>
    </row>
    <row r="19" spans="1:31" ht="30" customHeight="1">
      <c r="A19" s="4"/>
      <c r="B19" s="2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4"/>
      <c r="X19" s="4"/>
      <c r="Y19" s="4"/>
      <c r="Z19" s="4"/>
      <c r="AA19" s="4"/>
      <c r="AB19" s="4"/>
      <c r="AC19" s="4"/>
      <c r="AD19" s="4"/>
      <c r="AE19" s="4"/>
    </row>
  </sheetData>
  <sheetProtection/>
  <mergeCells count="98"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Q12:S12"/>
    <mergeCell ref="T12:T13"/>
    <mergeCell ref="U12:U13"/>
    <mergeCell ref="V12:V13"/>
    <mergeCell ref="W12:W13"/>
    <mergeCell ref="X12:X13"/>
    <mergeCell ref="A12:A13"/>
    <mergeCell ref="B12:D12"/>
    <mergeCell ref="E12:G12"/>
    <mergeCell ref="H12:J12"/>
    <mergeCell ref="K12:M12"/>
    <mergeCell ref="N12:P13"/>
    <mergeCell ref="V10:V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2021-11-07T23:48:56Z</cp:lastPrinted>
  <dcterms:created xsi:type="dcterms:W3CDTF">2005-03-22T05:33:16Z</dcterms:created>
  <dcterms:modified xsi:type="dcterms:W3CDTF">2021-12-13T05:14:08Z</dcterms:modified>
  <cp:category/>
  <cp:version/>
  <cp:contentType/>
  <cp:contentStatus/>
</cp:coreProperties>
</file>