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00" windowHeight="11895" activeTab="5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F" sheetId="6" r:id="rId6"/>
    <sheet name="Ｇ" sheetId="7" r:id="rId7"/>
    <sheet name="Ｈ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<sst xmlns="http://schemas.openxmlformats.org/spreadsheetml/2006/main" count="738" uniqueCount="70">
  <si>
    <t>-</t>
  </si>
  <si>
    <t>大垣養老</t>
  </si>
  <si>
    <t>大垣南</t>
  </si>
  <si>
    <t>飛騨神岡</t>
  </si>
  <si>
    <t>岐阜工業C</t>
  </si>
  <si>
    <t>羽島</t>
  </si>
  <si>
    <t>クラーク</t>
  </si>
  <si>
    <t>大垣工業C</t>
  </si>
  <si>
    <t>大垣東B</t>
  </si>
  <si>
    <t>大垣工業B</t>
  </si>
  <si>
    <t>大垣西</t>
  </si>
  <si>
    <t>大垣日大B</t>
  </si>
  <si>
    <t>富田</t>
  </si>
  <si>
    <t>岐阜高専</t>
  </si>
  <si>
    <t>岐阜東</t>
  </si>
  <si>
    <t>池田</t>
  </si>
  <si>
    <t>山県</t>
  </si>
  <si>
    <t>揖斐</t>
  </si>
  <si>
    <t>大垣日大C</t>
  </si>
  <si>
    <t>羽島北</t>
  </si>
  <si>
    <t>多治見北B</t>
  </si>
  <si>
    <t>武義</t>
  </si>
  <si>
    <t>郡上</t>
  </si>
  <si>
    <t>中津川工業A</t>
  </si>
  <si>
    <t>高山西</t>
  </si>
  <si>
    <t>多治見</t>
  </si>
  <si>
    <t>岐阜清流</t>
  </si>
  <si>
    <t>県岐阜商Ｂ</t>
  </si>
  <si>
    <t>岐阜第一B</t>
  </si>
  <si>
    <t>美濃加茂B</t>
  </si>
  <si>
    <t>可児</t>
  </si>
  <si>
    <t>鶯谷</t>
  </si>
  <si>
    <t>Ｇ３（H）リーグ　Ｕ－１８　２０２２　戦績表</t>
  </si>
  <si>
    <t>総得点数</t>
  </si>
  <si>
    <t>総失点数</t>
  </si>
  <si>
    <t>得失点差</t>
  </si>
  <si>
    <t>勝数</t>
  </si>
  <si>
    <t>分数</t>
  </si>
  <si>
    <t>負数</t>
  </si>
  <si>
    <t>勝点</t>
  </si>
  <si>
    <t>順位</t>
  </si>
  <si>
    <t>×</t>
  </si>
  <si>
    <t>○</t>
  </si>
  <si>
    <t>△</t>
  </si>
  <si>
    <t>【勝点】　　勝ち：３点　　引き分け：１点　　負け：０点</t>
  </si>
  <si>
    <t>　　　勝点が同じ場合には、下記の通りに順位決定をする。</t>
  </si>
  <si>
    <t>　　　　　（１）得失点差　　　（２）総得点数　　　（３）該当チーム同士の対戦結果　　　（４）抽選</t>
  </si>
  <si>
    <t>麗澤瑞浪</t>
  </si>
  <si>
    <t>　　（１）得失点差　（２）総得点数　（３）該当チーム同士の対戦結果　（４）フェアプレーポイント　（５）抽選</t>
  </si>
  <si>
    <t>Ｇ３（Ｆ）リーグ　Ｕ－１８　２０２２　戦績表</t>
  </si>
  <si>
    <t>Ｇ３（E）リーグ　Ｕ－１８　２０２２　戦績表</t>
  </si>
  <si>
    <t>Ｇ３（Ｄ）リーグ　Ｕ－１８　２０２２　戦績表</t>
  </si>
  <si>
    <t>×</t>
  </si>
  <si>
    <t>○</t>
  </si>
  <si>
    <t>△</t>
  </si>
  <si>
    <t>なお、G３内で複数チーム出場の場合は、下位チームはG２参入戦に出場できない。→岐阜第一Ｂ</t>
  </si>
  <si>
    <t>Ｇ３（Ａ）リーグ　Ｕ－１８　２０２２　戦績表</t>
  </si>
  <si>
    <t>Ｇ３（B）リーグ　Ｕ－１８　２０２２　戦績表</t>
  </si>
  <si>
    <t>Ｇ３（C）リーグ　Ｕ－１８　２０２２　戦績表</t>
  </si>
  <si>
    <t>大垣東A</t>
  </si>
  <si>
    <t>　　（１）得失点差　（２）総得点数　（３）該当チーム同士の対戦結果　（４）フェアプレーポイント　（５）抽選</t>
  </si>
  <si>
    <t>Ｇ３（G）リーグ　Ｕ－１８　２０２２　戦績表</t>
  </si>
  <si>
    <t>暫定順位</t>
  </si>
  <si>
    <t>可児工業</t>
  </si>
  <si>
    <t>中津川工業B</t>
  </si>
  <si>
    <t>土岐商業B</t>
  </si>
  <si>
    <t>多治見西</t>
  </si>
  <si>
    <t>土岐紅陵</t>
  </si>
  <si>
    <t>加茂農林</t>
  </si>
  <si>
    <t>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</si>
</sst>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 textRotation="255" shrinkToFit="1"/>
    </xf>
    <xf numFmtId="0" fontId="5" fillId="0" borderId="12" xfId="0" applyFont="1" applyBorder="1" applyAlignment="1">
      <alignment vertical="center" textRotation="255" shrinkToFit="1"/>
    </xf>
    <xf numFmtId="0" fontId="6" fillId="0" borderId="12" xfId="0" applyFont="1" applyBorder="1" applyAlignment="1">
      <alignment vertical="center" textRotation="255" shrinkToFit="1"/>
    </xf>
    <xf numFmtId="0" fontId="6" fillId="0" borderId="13" xfId="0" applyFont="1" applyBorder="1" applyAlignment="1">
      <alignment vertical="center" textRotation="255" shrinkToFi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textRotation="255" shrinkToFit="1"/>
    </xf>
    <xf numFmtId="0" fontId="0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center" vertical="center" textRotation="255" shrinkToFit="1"/>
    </xf>
    <xf numFmtId="0" fontId="2" fillId="0" borderId="52" xfId="0" applyFont="1" applyBorder="1" applyAlignment="1">
      <alignment horizontal="center" vertical="center" textRotation="255" shrinkToFit="1"/>
    </xf>
    <xf numFmtId="0" fontId="2" fillId="0" borderId="53" xfId="0" applyFont="1" applyBorder="1" applyAlignment="1">
      <alignment horizontal="center" vertical="center" textRotation="255" shrinkToFit="1"/>
    </xf>
    <xf numFmtId="56" fontId="5" fillId="0" borderId="28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56" fontId="5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295275</xdr:rowOff>
    </xdr:from>
    <xdr:to>
      <xdr:col>19</xdr:col>
      <xdr:colOff>76200</xdr:colOff>
      <xdr:row>15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5562600" y="5248275"/>
          <a:ext cx="1047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12</xdr:row>
      <xdr:rowOff>295275</xdr:rowOff>
    </xdr:from>
    <xdr:to>
      <xdr:col>19</xdr:col>
      <xdr:colOff>76200</xdr:colOff>
      <xdr:row>15</xdr:row>
      <xdr:rowOff>38100</xdr:rowOff>
    </xdr:to>
    <xdr:sp>
      <xdr:nvSpPr>
        <xdr:cNvPr id="2" name="直線コネクタ 2"/>
        <xdr:cNvSpPr>
          <a:spLocks/>
        </xdr:cNvSpPr>
      </xdr:nvSpPr>
      <xdr:spPr>
        <a:xfrm>
          <a:off x="5562600" y="5248275"/>
          <a:ext cx="1047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295275</xdr:rowOff>
    </xdr:from>
    <xdr:to>
      <xdr:col>19</xdr:col>
      <xdr:colOff>76200</xdr:colOff>
      <xdr:row>15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5562600" y="5248275"/>
          <a:ext cx="1047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12</xdr:row>
      <xdr:rowOff>295275</xdr:rowOff>
    </xdr:from>
    <xdr:to>
      <xdr:col>19</xdr:col>
      <xdr:colOff>76200</xdr:colOff>
      <xdr:row>15</xdr:row>
      <xdr:rowOff>38100</xdr:rowOff>
    </xdr:to>
    <xdr:sp>
      <xdr:nvSpPr>
        <xdr:cNvPr id="2" name="直線コネクタ 2"/>
        <xdr:cNvSpPr>
          <a:spLocks/>
        </xdr:cNvSpPr>
      </xdr:nvSpPr>
      <xdr:spPr>
        <a:xfrm>
          <a:off x="5562600" y="5248275"/>
          <a:ext cx="1047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295275</xdr:rowOff>
    </xdr:from>
    <xdr:to>
      <xdr:col>18</xdr:col>
      <xdr:colOff>304800</xdr:colOff>
      <xdr:row>15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562600" y="5248275"/>
          <a:ext cx="9715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12</xdr:row>
      <xdr:rowOff>295275</xdr:rowOff>
    </xdr:from>
    <xdr:to>
      <xdr:col>18</xdr:col>
      <xdr:colOff>304800</xdr:colOff>
      <xdr:row>15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5562600" y="5248275"/>
          <a:ext cx="9715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12</xdr:row>
      <xdr:rowOff>295275</xdr:rowOff>
    </xdr:from>
    <xdr:to>
      <xdr:col>18</xdr:col>
      <xdr:colOff>295275</xdr:colOff>
      <xdr:row>15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5562600" y="5248275"/>
          <a:ext cx="9620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295275</xdr:rowOff>
    </xdr:from>
    <xdr:to>
      <xdr:col>18</xdr:col>
      <xdr:colOff>304800</xdr:colOff>
      <xdr:row>15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562600" y="5248275"/>
          <a:ext cx="9715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12</xdr:row>
      <xdr:rowOff>295275</xdr:rowOff>
    </xdr:from>
    <xdr:to>
      <xdr:col>18</xdr:col>
      <xdr:colOff>304800</xdr:colOff>
      <xdr:row>15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5562600" y="5248275"/>
          <a:ext cx="9715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12</xdr:row>
      <xdr:rowOff>295275</xdr:rowOff>
    </xdr:from>
    <xdr:to>
      <xdr:col>18</xdr:col>
      <xdr:colOff>295275</xdr:colOff>
      <xdr:row>15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5562600" y="5248275"/>
          <a:ext cx="9620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295275</xdr:rowOff>
    </xdr:from>
    <xdr:to>
      <xdr:col>18</xdr:col>
      <xdr:colOff>304800</xdr:colOff>
      <xdr:row>15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562600" y="5248275"/>
          <a:ext cx="9715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12</xdr:row>
      <xdr:rowOff>295275</xdr:rowOff>
    </xdr:from>
    <xdr:to>
      <xdr:col>18</xdr:col>
      <xdr:colOff>304800</xdr:colOff>
      <xdr:row>15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5562600" y="5248275"/>
          <a:ext cx="9715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12</xdr:row>
      <xdr:rowOff>295275</xdr:rowOff>
    </xdr:from>
    <xdr:to>
      <xdr:col>18</xdr:col>
      <xdr:colOff>295275</xdr:colOff>
      <xdr:row>15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5562600" y="5248275"/>
          <a:ext cx="9620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295275</xdr:rowOff>
    </xdr:from>
    <xdr:to>
      <xdr:col>19</xdr:col>
      <xdr:colOff>76200</xdr:colOff>
      <xdr:row>15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5562600" y="5248275"/>
          <a:ext cx="1047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12</xdr:row>
      <xdr:rowOff>295275</xdr:rowOff>
    </xdr:from>
    <xdr:to>
      <xdr:col>19</xdr:col>
      <xdr:colOff>76200</xdr:colOff>
      <xdr:row>15</xdr:row>
      <xdr:rowOff>38100</xdr:rowOff>
    </xdr:to>
    <xdr:sp>
      <xdr:nvSpPr>
        <xdr:cNvPr id="2" name="直線コネクタ 3"/>
        <xdr:cNvSpPr>
          <a:spLocks/>
        </xdr:cNvSpPr>
      </xdr:nvSpPr>
      <xdr:spPr>
        <a:xfrm>
          <a:off x="5562600" y="5248275"/>
          <a:ext cx="1047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295275</xdr:rowOff>
    </xdr:from>
    <xdr:to>
      <xdr:col>19</xdr:col>
      <xdr:colOff>76200</xdr:colOff>
      <xdr:row>15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5562600" y="5248275"/>
          <a:ext cx="1047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12</xdr:row>
      <xdr:rowOff>276225</xdr:rowOff>
    </xdr:from>
    <xdr:to>
      <xdr:col>19</xdr:col>
      <xdr:colOff>76200</xdr:colOff>
      <xdr:row>15</xdr:row>
      <xdr:rowOff>38100</xdr:rowOff>
    </xdr:to>
    <xdr:sp>
      <xdr:nvSpPr>
        <xdr:cNvPr id="2" name="直線コネクタ 2"/>
        <xdr:cNvSpPr>
          <a:spLocks/>
        </xdr:cNvSpPr>
      </xdr:nvSpPr>
      <xdr:spPr>
        <a:xfrm>
          <a:off x="5553075" y="5229225"/>
          <a:ext cx="10572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295275</xdr:rowOff>
    </xdr:from>
    <xdr:to>
      <xdr:col>19</xdr:col>
      <xdr:colOff>76200</xdr:colOff>
      <xdr:row>15</xdr:row>
      <xdr:rowOff>38100</xdr:rowOff>
    </xdr:to>
    <xdr:sp>
      <xdr:nvSpPr>
        <xdr:cNvPr id="1" name="直線コネクタ 4"/>
        <xdr:cNvSpPr>
          <a:spLocks/>
        </xdr:cNvSpPr>
      </xdr:nvSpPr>
      <xdr:spPr>
        <a:xfrm>
          <a:off x="5562600" y="5248275"/>
          <a:ext cx="1047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ccer\AppData\Local\Temp\Temp1_2023031818601011%20(002).zip\&#65320;&#12464;&#12523;&#12540;&#12503;2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ccer\AppData\Local\Temp\Temp1_2023031818601011%20(002).zip\&#65317;&#12464;&#12523;&#12540;&#125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対戦表（様式１）"/>
      <sheetName val="審判割当表（様式２）"/>
      <sheetName val="戦績表"/>
      <sheetName val="退場・警告"/>
    </sheetNames>
    <sheetDataSet>
      <sheetData sheetId="0">
        <row r="2">
          <cell r="H2" t="str">
            <v>関有知</v>
          </cell>
        </row>
        <row r="3">
          <cell r="H3" t="str">
            <v>多治見北A</v>
          </cell>
        </row>
        <row r="4">
          <cell r="H4" t="str">
            <v>中京C</v>
          </cell>
        </row>
        <row r="5">
          <cell r="H5" t="str">
            <v>中津</v>
          </cell>
        </row>
        <row r="6">
          <cell r="H6" t="str">
            <v>恵那</v>
          </cell>
        </row>
        <row r="7">
          <cell r="H7" t="str">
            <v>関商工C</v>
          </cell>
        </row>
        <row r="8">
          <cell r="H8" t="str">
            <v>飛騨高山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対戦表（様式１）"/>
      <sheetName val="審判割当表（様式２）"/>
      <sheetName val="戦績表"/>
      <sheetName val="退場・警告"/>
    </sheetNames>
    <sheetDataSet>
      <sheetData sheetId="0">
        <row r="2">
          <cell r="H2" t="str">
            <v>斐太</v>
          </cell>
        </row>
        <row r="3">
          <cell r="H3" t="str">
            <v>加茂</v>
          </cell>
        </row>
        <row r="4">
          <cell r="H4" t="str">
            <v>加納</v>
          </cell>
        </row>
        <row r="5">
          <cell r="H5" t="str">
            <v>岐阜聖徳</v>
          </cell>
        </row>
        <row r="6">
          <cell r="H6" t="str">
            <v>関商工B</v>
          </cell>
        </row>
        <row r="7">
          <cell r="H7" t="str">
            <v>岐阜第一A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1"/>
  <sheetViews>
    <sheetView zoomScalePageLayoutView="0" workbookViewId="0" topLeftCell="A1">
      <selection activeCell="AG4" sqref="AG4"/>
    </sheetView>
  </sheetViews>
  <sheetFormatPr defaultColWidth="9.00390625" defaultRowHeight="13.5"/>
  <cols>
    <col min="1" max="1" width="13.75390625" style="0" customWidth="1"/>
    <col min="2" max="24" width="4.00390625" style="0" customWidth="1"/>
    <col min="25" max="25" width="4.50390625" style="0" customWidth="1"/>
    <col min="26" max="26" width="4.00390625" style="0" customWidth="1"/>
    <col min="27" max="28" width="3.75390625" style="0" customWidth="1"/>
    <col min="29" max="30" width="7.50390625" style="0" customWidth="1"/>
  </cols>
  <sheetData>
    <row r="1" spans="1:30" ht="49.5" customHeight="1">
      <c r="A1" s="67" t="s">
        <v>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  <c r="AD2" s="1"/>
    </row>
    <row r="3" spans="1:30" ht="90" customHeight="1">
      <c r="A3" s="3"/>
      <c r="B3" s="68" t="str">
        <f>A4</f>
        <v>大垣養老</v>
      </c>
      <c r="C3" s="69"/>
      <c r="D3" s="70"/>
      <c r="E3" s="68" t="str">
        <f>A6</f>
        <v>大垣南</v>
      </c>
      <c r="F3" s="69"/>
      <c r="G3" s="70"/>
      <c r="H3" s="68" t="str">
        <f>A8</f>
        <v>飛騨神岡</v>
      </c>
      <c r="I3" s="69"/>
      <c r="J3" s="70"/>
      <c r="K3" s="68" t="str">
        <f>A10</f>
        <v>岐阜工業C</v>
      </c>
      <c r="L3" s="69"/>
      <c r="M3" s="70"/>
      <c r="N3" s="68" t="str">
        <f>A12</f>
        <v>羽島</v>
      </c>
      <c r="O3" s="69"/>
      <c r="P3" s="70"/>
      <c r="Q3" s="68" t="str">
        <f>A14</f>
        <v>クラーク</v>
      </c>
      <c r="R3" s="69"/>
      <c r="S3" s="70"/>
      <c r="T3" s="68" t="str">
        <f>A16</f>
        <v>大垣工業C</v>
      </c>
      <c r="U3" s="69"/>
      <c r="V3" s="70"/>
      <c r="W3" s="4" t="s">
        <v>33</v>
      </c>
      <c r="X3" s="5" t="s">
        <v>34</v>
      </c>
      <c r="Y3" s="5" t="s">
        <v>35</v>
      </c>
      <c r="Z3" s="5" t="s">
        <v>36</v>
      </c>
      <c r="AA3" s="5" t="s">
        <v>37</v>
      </c>
      <c r="AB3" s="5" t="s">
        <v>38</v>
      </c>
      <c r="AC3" s="6" t="s">
        <v>39</v>
      </c>
      <c r="AD3" s="7" t="s">
        <v>40</v>
      </c>
    </row>
    <row r="4" spans="1:30" ht="27" customHeight="1">
      <c r="A4" s="66" t="s">
        <v>1</v>
      </c>
      <c r="B4" s="37"/>
      <c r="C4" s="37"/>
      <c r="D4" s="37"/>
      <c r="E4" s="48" t="s">
        <v>42</v>
      </c>
      <c r="F4" s="46"/>
      <c r="G4" s="47"/>
      <c r="H4" s="48" t="s">
        <v>42</v>
      </c>
      <c r="I4" s="46"/>
      <c r="J4" s="47"/>
      <c r="K4" s="48" t="s">
        <v>42</v>
      </c>
      <c r="L4" s="46"/>
      <c r="M4" s="47"/>
      <c r="N4" s="48" t="s">
        <v>42</v>
      </c>
      <c r="O4" s="46"/>
      <c r="P4" s="47"/>
      <c r="Q4" s="34" t="s">
        <v>41</v>
      </c>
      <c r="R4" s="35"/>
      <c r="S4" s="36"/>
      <c r="T4" s="46" t="s">
        <v>43</v>
      </c>
      <c r="U4" s="46"/>
      <c r="V4" s="47"/>
      <c r="W4" s="64">
        <f>(E5+H5+K5+N5+Q5+T5)</f>
        <v>30</v>
      </c>
      <c r="X4" s="27">
        <f>(G5+J5+M5+P5+S5+V5)</f>
        <v>6</v>
      </c>
      <c r="Y4" s="27">
        <f>(W4-X4)</f>
        <v>24</v>
      </c>
      <c r="Z4" s="27">
        <f>COUNTIF(E4:V4,"○")</f>
        <v>4</v>
      </c>
      <c r="AA4" s="27">
        <f>COUNTIF(E4:V4,"△")</f>
        <v>1</v>
      </c>
      <c r="AB4" s="27">
        <f>COUNTIF(E4:V4,"×")</f>
        <v>1</v>
      </c>
      <c r="AC4" s="62">
        <f>(3*Z4+1*AA4)</f>
        <v>13</v>
      </c>
      <c r="AD4" s="63">
        <v>2</v>
      </c>
    </row>
    <row r="5" spans="1:30" ht="27" customHeight="1">
      <c r="A5" s="55"/>
      <c r="B5" s="37"/>
      <c r="C5" s="37"/>
      <c r="D5" s="37"/>
      <c r="E5" s="8">
        <v>6</v>
      </c>
      <c r="F5" s="9" t="s">
        <v>0</v>
      </c>
      <c r="G5" s="10">
        <v>2</v>
      </c>
      <c r="H5" s="8">
        <v>7</v>
      </c>
      <c r="I5" s="9" t="s">
        <v>0</v>
      </c>
      <c r="J5" s="10">
        <v>0</v>
      </c>
      <c r="K5" s="8">
        <v>4</v>
      </c>
      <c r="L5" s="9" t="s">
        <v>0</v>
      </c>
      <c r="M5" s="10">
        <v>0</v>
      </c>
      <c r="N5" s="8">
        <v>12</v>
      </c>
      <c r="O5" s="9" t="s">
        <v>0</v>
      </c>
      <c r="P5" s="10">
        <v>0</v>
      </c>
      <c r="Q5" s="8">
        <v>0</v>
      </c>
      <c r="R5" s="9" t="s">
        <v>0</v>
      </c>
      <c r="S5" s="10">
        <v>3</v>
      </c>
      <c r="T5" s="9">
        <v>1</v>
      </c>
      <c r="U5" s="9" t="s">
        <v>0</v>
      </c>
      <c r="V5" s="10">
        <v>1</v>
      </c>
      <c r="W5" s="65"/>
      <c r="X5" s="41"/>
      <c r="Y5" s="41"/>
      <c r="Z5" s="41"/>
      <c r="AA5" s="41"/>
      <c r="AB5" s="41"/>
      <c r="AC5" s="42"/>
      <c r="AD5" s="43"/>
    </row>
    <row r="6" spans="1:30" ht="27" customHeight="1">
      <c r="A6" s="44" t="s">
        <v>2</v>
      </c>
      <c r="B6" s="35" t="s">
        <v>41</v>
      </c>
      <c r="C6" s="35"/>
      <c r="D6" s="36"/>
      <c r="E6" s="61"/>
      <c r="F6" s="61"/>
      <c r="G6" s="61"/>
      <c r="H6" s="34" t="s">
        <v>42</v>
      </c>
      <c r="I6" s="35"/>
      <c r="J6" s="36"/>
      <c r="K6" s="34" t="s">
        <v>42</v>
      </c>
      <c r="L6" s="35"/>
      <c r="M6" s="36"/>
      <c r="N6" s="34" t="s">
        <v>42</v>
      </c>
      <c r="O6" s="35"/>
      <c r="P6" s="36"/>
      <c r="Q6" s="34" t="s">
        <v>42</v>
      </c>
      <c r="R6" s="35"/>
      <c r="S6" s="36"/>
      <c r="T6" s="35" t="s">
        <v>41</v>
      </c>
      <c r="U6" s="35"/>
      <c r="V6" s="36"/>
      <c r="W6" s="52">
        <f>(B7+H7+K7+N7+Q7+T7)</f>
        <v>27</v>
      </c>
      <c r="X6" s="54">
        <f>(J7+D7+M7+P7+S7+V7)</f>
        <v>11</v>
      </c>
      <c r="Y6" s="54">
        <f>(W6-X6)</f>
        <v>16</v>
      </c>
      <c r="Z6" s="27">
        <f>COUNTIF(B6:V6,"○")</f>
        <v>4</v>
      </c>
      <c r="AA6" s="27">
        <f>COUNTIF(B6:V6,"△")</f>
        <v>0</v>
      </c>
      <c r="AB6" s="27">
        <f>COUNTIF(B6:V6,"×")</f>
        <v>2</v>
      </c>
      <c r="AC6" s="29">
        <f>(3*Z6+1*AA6)</f>
        <v>12</v>
      </c>
      <c r="AD6" s="31">
        <v>4</v>
      </c>
    </row>
    <row r="7" spans="1:30" ht="27" customHeight="1">
      <c r="A7" s="55"/>
      <c r="B7" s="11">
        <v>2</v>
      </c>
      <c r="C7" s="11" t="s">
        <v>0</v>
      </c>
      <c r="D7" s="12">
        <v>6</v>
      </c>
      <c r="E7" s="59"/>
      <c r="F7" s="59"/>
      <c r="G7" s="59"/>
      <c r="H7" s="13">
        <v>5</v>
      </c>
      <c r="I7" s="11" t="s">
        <v>0</v>
      </c>
      <c r="J7" s="12">
        <v>1</v>
      </c>
      <c r="K7" s="13">
        <v>3</v>
      </c>
      <c r="L7" s="11" t="s">
        <v>0</v>
      </c>
      <c r="M7" s="12">
        <v>0</v>
      </c>
      <c r="N7" s="13">
        <v>14</v>
      </c>
      <c r="O7" s="11" t="s">
        <v>0</v>
      </c>
      <c r="P7" s="12">
        <v>0</v>
      </c>
      <c r="Q7" s="13">
        <v>3</v>
      </c>
      <c r="R7" s="11" t="s">
        <v>0</v>
      </c>
      <c r="S7" s="12">
        <v>1</v>
      </c>
      <c r="T7" s="11">
        <v>0</v>
      </c>
      <c r="U7" s="11" t="s">
        <v>0</v>
      </c>
      <c r="V7" s="12">
        <v>3</v>
      </c>
      <c r="W7" s="53"/>
      <c r="X7" s="41"/>
      <c r="Y7" s="41"/>
      <c r="Z7" s="41"/>
      <c r="AA7" s="41"/>
      <c r="AB7" s="41"/>
      <c r="AC7" s="42"/>
      <c r="AD7" s="43"/>
    </row>
    <row r="8" spans="1:30" ht="27" customHeight="1">
      <c r="A8" s="44" t="s">
        <v>3</v>
      </c>
      <c r="B8" s="46" t="s">
        <v>41</v>
      </c>
      <c r="C8" s="46"/>
      <c r="D8" s="47"/>
      <c r="E8" s="48" t="s">
        <v>41</v>
      </c>
      <c r="F8" s="46"/>
      <c r="G8" s="47"/>
      <c r="H8" s="37"/>
      <c r="I8" s="37"/>
      <c r="J8" s="37"/>
      <c r="K8" s="48" t="s">
        <v>41</v>
      </c>
      <c r="L8" s="46"/>
      <c r="M8" s="47"/>
      <c r="N8" s="48" t="s">
        <v>42</v>
      </c>
      <c r="O8" s="46"/>
      <c r="P8" s="47"/>
      <c r="Q8" s="34" t="s">
        <v>41</v>
      </c>
      <c r="R8" s="35"/>
      <c r="S8" s="36"/>
      <c r="T8" s="46" t="s">
        <v>41</v>
      </c>
      <c r="U8" s="46"/>
      <c r="V8" s="47"/>
      <c r="W8" s="52">
        <f>(E9+B9+K9+N9+Q9+T9)</f>
        <v>5</v>
      </c>
      <c r="X8" s="54">
        <f>(G9+D9+M9+P9+S9+V9)</f>
        <v>42</v>
      </c>
      <c r="Y8" s="54">
        <f>(W8-X8)</f>
        <v>-37</v>
      </c>
      <c r="Z8" s="27">
        <f>COUNTIF(B8:V8,"○")</f>
        <v>1</v>
      </c>
      <c r="AA8" s="27">
        <f>COUNTIF(B8:V8,"△")</f>
        <v>0</v>
      </c>
      <c r="AB8" s="27">
        <f>COUNTIF(B8:V8,"×")</f>
        <v>5</v>
      </c>
      <c r="AC8" s="29">
        <f>(3*Z8+1*AA8)</f>
        <v>3</v>
      </c>
      <c r="AD8" s="31">
        <v>6</v>
      </c>
    </row>
    <row r="9" spans="1:30" ht="27" customHeight="1">
      <c r="A9" s="55"/>
      <c r="B9" s="9">
        <v>0</v>
      </c>
      <c r="C9" s="9" t="s">
        <v>0</v>
      </c>
      <c r="D9" s="10">
        <v>7</v>
      </c>
      <c r="E9" s="8">
        <v>1</v>
      </c>
      <c r="F9" s="9" t="s">
        <v>0</v>
      </c>
      <c r="G9" s="10">
        <v>5</v>
      </c>
      <c r="H9" s="37"/>
      <c r="I9" s="37"/>
      <c r="J9" s="37"/>
      <c r="K9" s="8">
        <v>0</v>
      </c>
      <c r="L9" s="9" t="s">
        <v>0</v>
      </c>
      <c r="M9" s="10">
        <v>12</v>
      </c>
      <c r="N9" s="8">
        <v>3</v>
      </c>
      <c r="O9" s="9" t="s">
        <v>0</v>
      </c>
      <c r="P9" s="10">
        <v>1</v>
      </c>
      <c r="Q9" s="8">
        <v>1</v>
      </c>
      <c r="R9" s="9" t="s">
        <v>0</v>
      </c>
      <c r="S9" s="10">
        <v>5</v>
      </c>
      <c r="T9" s="9">
        <v>0</v>
      </c>
      <c r="U9" s="9" t="s">
        <v>0</v>
      </c>
      <c r="V9" s="10">
        <v>12</v>
      </c>
      <c r="W9" s="53"/>
      <c r="X9" s="41"/>
      <c r="Y9" s="41"/>
      <c r="Z9" s="41"/>
      <c r="AA9" s="41"/>
      <c r="AB9" s="41"/>
      <c r="AC9" s="42"/>
      <c r="AD9" s="43"/>
    </row>
    <row r="10" spans="1:30" ht="27" customHeight="1">
      <c r="A10" s="44" t="s">
        <v>4</v>
      </c>
      <c r="B10" s="35" t="s">
        <v>41</v>
      </c>
      <c r="C10" s="35"/>
      <c r="D10" s="36"/>
      <c r="E10" s="34" t="s">
        <v>41</v>
      </c>
      <c r="F10" s="35"/>
      <c r="G10" s="36"/>
      <c r="H10" s="34" t="s">
        <v>42</v>
      </c>
      <c r="I10" s="35"/>
      <c r="J10" s="36"/>
      <c r="K10" s="61"/>
      <c r="L10" s="61"/>
      <c r="M10" s="61"/>
      <c r="N10" s="34" t="s">
        <v>42</v>
      </c>
      <c r="O10" s="35"/>
      <c r="P10" s="36"/>
      <c r="Q10" s="34" t="s">
        <v>41</v>
      </c>
      <c r="R10" s="35"/>
      <c r="S10" s="36"/>
      <c r="T10" s="35" t="s">
        <v>43</v>
      </c>
      <c r="U10" s="35"/>
      <c r="V10" s="36"/>
      <c r="W10" s="52">
        <f>(E11+H11+B11+N11+Q11+T11)</f>
        <v>30</v>
      </c>
      <c r="X10" s="54">
        <f>(G11+J11+D11+P11+S11+V11)</f>
        <v>14</v>
      </c>
      <c r="Y10" s="54">
        <f>(W10-X10)</f>
        <v>16</v>
      </c>
      <c r="Z10" s="27">
        <f>COUNTIF(B10:V10,"○")</f>
        <v>2</v>
      </c>
      <c r="AA10" s="27">
        <f>COUNTIF(B10:V10,"△")</f>
        <v>1</v>
      </c>
      <c r="AB10" s="27">
        <f>COUNTIF(B10:V10,"×")</f>
        <v>3</v>
      </c>
      <c r="AC10" s="29">
        <f>(3*Z10+1*AA10)</f>
        <v>7</v>
      </c>
      <c r="AD10" s="31">
        <v>5</v>
      </c>
    </row>
    <row r="11" spans="1:30" ht="27" customHeight="1">
      <c r="A11" s="55"/>
      <c r="B11" s="11">
        <v>0</v>
      </c>
      <c r="C11" s="11" t="s">
        <v>0</v>
      </c>
      <c r="D11" s="12">
        <v>4</v>
      </c>
      <c r="E11" s="13">
        <v>0</v>
      </c>
      <c r="F11" s="11" t="s">
        <v>0</v>
      </c>
      <c r="G11" s="12">
        <v>3</v>
      </c>
      <c r="H11" s="13">
        <v>12</v>
      </c>
      <c r="I11" s="11" t="s">
        <v>0</v>
      </c>
      <c r="J11" s="12">
        <v>0</v>
      </c>
      <c r="K11" s="59"/>
      <c r="L11" s="59"/>
      <c r="M11" s="59"/>
      <c r="N11" s="13">
        <v>13</v>
      </c>
      <c r="O11" s="11" t="s">
        <v>0</v>
      </c>
      <c r="P11" s="12">
        <v>0</v>
      </c>
      <c r="Q11" s="13">
        <v>2</v>
      </c>
      <c r="R11" s="11" t="s">
        <v>0</v>
      </c>
      <c r="S11" s="12">
        <v>4</v>
      </c>
      <c r="T11" s="11">
        <v>3</v>
      </c>
      <c r="U11" s="11" t="s">
        <v>0</v>
      </c>
      <c r="V11" s="12">
        <v>3</v>
      </c>
      <c r="W11" s="53"/>
      <c r="X11" s="41"/>
      <c r="Y11" s="41"/>
      <c r="Z11" s="41"/>
      <c r="AA11" s="41"/>
      <c r="AB11" s="41"/>
      <c r="AC11" s="42"/>
      <c r="AD11" s="43"/>
    </row>
    <row r="12" spans="1:30" ht="27" customHeight="1">
      <c r="A12" s="44" t="s">
        <v>5</v>
      </c>
      <c r="B12" s="46" t="s">
        <v>41</v>
      </c>
      <c r="C12" s="46"/>
      <c r="D12" s="47"/>
      <c r="E12" s="48" t="s">
        <v>41</v>
      </c>
      <c r="F12" s="46"/>
      <c r="G12" s="47"/>
      <c r="H12" s="48" t="s">
        <v>41</v>
      </c>
      <c r="I12" s="46"/>
      <c r="J12" s="47"/>
      <c r="K12" s="48" t="s">
        <v>41</v>
      </c>
      <c r="L12" s="46"/>
      <c r="M12" s="47"/>
      <c r="N12" s="56"/>
      <c r="O12" s="37"/>
      <c r="P12" s="57"/>
      <c r="Q12" s="34" t="s">
        <v>41</v>
      </c>
      <c r="R12" s="35"/>
      <c r="S12" s="36"/>
      <c r="T12" s="46" t="s">
        <v>41</v>
      </c>
      <c r="U12" s="46"/>
      <c r="V12" s="47"/>
      <c r="W12" s="52">
        <f>(E13+H13+K13+B13+Q13+T13)</f>
        <v>3</v>
      </c>
      <c r="X12" s="54">
        <f>(G13+J13+M13+D13+S13+V13)</f>
        <v>74</v>
      </c>
      <c r="Y12" s="54">
        <f>(W12-X12)</f>
        <v>-71</v>
      </c>
      <c r="Z12" s="27">
        <f>COUNTIF(B12:V12,"○")</f>
        <v>0</v>
      </c>
      <c r="AA12" s="27">
        <f>COUNTIF(B12:V12,"△")</f>
        <v>0</v>
      </c>
      <c r="AB12" s="27">
        <f>COUNTIF(B12:V12,"×")</f>
        <v>6</v>
      </c>
      <c r="AC12" s="29">
        <f>(3*Z12+1*AA12)</f>
        <v>0</v>
      </c>
      <c r="AD12" s="31">
        <v>7</v>
      </c>
    </row>
    <row r="13" spans="1:30" ht="27" customHeight="1">
      <c r="A13" s="55"/>
      <c r="B13" s="11">
        <v>0</v>
      </c>
      <c r="C13" s="11" t="s">
        <v>0</v>
      </c>
      <c r="D13" s="12">
        <v>12</v>
      </c>
      <c r="E13" s="13">
        <v>0</v>
      </c>
      <c r="F13" s="11" t="s">
        <v>0</v>
      </c>
      <c r="G13" s="12">
        <v>14</v>
      </c>
      <c r="H13" s="13">
        <v>1</v>
      </c>
      <c r="I13" s="11" t="s">
        <v>0</v>
      </c>
      <c r="J13" s="12">
        <v>3</v>
      </c>
      <c r="K13" s="13">
        <v>0</v>
      </c>
      <c r="L13" s="11" t="s">
        <v>0</v>
      </c>
      <c r="M13" s="12">
        <v>13</v>
      </c>
      <c r="N13" s="58"/>
      <c r="O13" s="59"/>
      <c r="P13" s="60"/>
      <c r="Q13" s="13">
        <v>1</v>
      </c>
      <c r="R13" s="11" t="s">
        <v>0</v>
      </c>
      <c r="S13" s="12">
        <v>19</v>
      </c>
      <c r="T13" s="11">
        <v>1</v>
      </c>
      <c r="U13" s="11" t="s">
        <v>0</v>
      </c>
      <c r="V13" s="12">
        <v>13</v>
      </c>
      <c r="W13" s="53"/>
      <c r="X13" s="41"/>
      <c r="Y13" s="41"/>
      <c r="Z13" s="41"/>
      <c r="AA13" s="41"/>
      <c r="AB13" s="41"/>
      <c r="AC13" s="42"/>
      <c r="AD13" s="43"/>
    </row>
    <row r="14" spans="1:30" ht="27" customHeight="1">
      <c r="A14" s="44" t="s">
        <v>6</v>
      </c>
      <c r="B14" s="34" t="s">
        <v>42</v>
      </c>
      <c r="C14" s="35"/>
      <c r="D14" s="36"/>
      <c r="E14" s="34" t="s">
        <v>41</v>
      </c>
      <c r="F14" s="35"/>
      <c r="G14" s="36"/>
      <c r="H14" s="34" t="s">
        <v>42</v>
      </c>
      <c r="I14" s="35"/>
      <c r="J14" s="36"/>
      <c r="K14" s="34" t="s">
        <v>42</v>
      </c>
      <c r="L14" s="35"/>
      <c r="M14" s="36"/>
      <c r="N14" s="34" t="s">
        <v>42</v>
      </c>
      <c r="O14" s="35"/>
      <c r="P14" s="36"/>
      <c r="Q14" s="34"/>
      <c r="R14" s="35"/>
      <c r="S14" s="36"/>
      <c r="T14" s="35" t="s">
        <v>41</v>
      </c>
      <c r="U14" s="35"/>
      <c r="V14" s="36"/>
      <c r="W14" s="52">
        <f>(E15+H15+K15+B15+N15+T15)</f>
        <v>33</v>
      </c>
      <c r="X14" s="54">
        <f>(G15+J15+M15+D15+P15+V15)</f>
        <v>12</v>
      </c>
      <c r="Y14" s="54">
        <f>(W14-X14)</f>
        <v>21</v>
      </c>
      <c r="Z14" s="27">
        <f>COUNTIF(B14:V14,"○")</f>
        <v>4</v>
      </c>
      <c r="AA14" s="27">
        <f>COUNTIF(B14:V14,"△")</f>
        <v>0</v>
      </c>
      <c r="AB14" s="27">
        <f>COUNTIF(B14:V14,"×")</f>
        <v>2</v>
      </c>
      <c r="AC14" s="29">
        <f>(3*Z14+1*AA14)</f>
        <v>12</v>
      </c>
      <c r="AD14" s="31">
        <v>3</v>
      </c>
    </row>
    <row r="15" spans="1:30" ht="27" customHeight="1">
      <c r="A15" s="55"/>
      <c r="B15" s="13">
        <v>3</v>
      </c>
      <c r="C15" s="11" t="s">
        <v>0</v>
      </c>
      <c r="D15" s="12">
        <v>0</v>
      </c>
      <c r="E15" s="13">
        <v>1</v>
      </c>
      <c r="F15" s="11" t="s">
        <v>0</v>
      </c>
      <c r="G15" s="12">
        <v>3</v>
      </c>
      <c r="H15" s="13">
        <v>5</v>
      </c>
      <c r="I15" s="11" t="s">
        <v>0</v>
      </c>
      <c r="J15" s="12">
        <v>1</v>
      </c>
      <c r="K15" s="13">
        <v>4</v>
      </c>
      <c r="L15" s="11" t="s">
        <v>0</v>
      </c>
      <c r="M15" s="12">
        <v>2</v>
      </c>
      <c r="N15" s="13">
        <v>19</v>
      </c>
      <c r="O15" s="11" t="s">
        <v>0</v>
      </c>
      <c r="P15" s="12">
        <v>1</v>
      </c>
      <c r="Q15" s="49"/>
      <c r="R15" s="50"/>
      <c r="S15" s="51"/>
      <c r="T15" s="11">
        <v>1</v>
      </c>
      <c r="U15" s="11" t="s">
        <v>0</v>
      </c>
      <c r="V15" s="12">
        <v>5</v>
      </c>
      <c r="W15" s="53"/>
      <c r="X15" s="41"/>
      <c r="Y15" s="41"/>
      <c r="Z15" s="41"/>
      <c r="AA15" s="41"/>
      <c r="AB15" s="41"/>
      <c r="AC15" s="42"/>
      <c r="AD15" s="43"/>
    </row>
    <row r="16" spans="1:30" ht="27" customHeight="1">
      <c r="A16" s="44" t="s">
        <v>7</v>
      </c>
      <c r="B16" s="46" t="s">
        <v>43</v>
      </c>
      <c r="C16" s="46"/>
      <c r="D16" s="47"/>
      <c r="E16" s="48" t="s">
        <v>42</v>
      </c>
      <c r="F16" s="46"/>
      <c r="G16" s="47"/>
      <c r="H16" s="48" t="s">
        <v>42</v>
      </c>
      <c r="I16" s="46"/>
      <c r="J16" s="47"/>
      <c r="K16" s="48" t="s">
        <v>43</v>
      </c>
      <c r="L16" s="46"/>
      <c r="M16" s="47"/>
      <c r="N16" s="48" t="s">
        <v>42</v>
      </c>
      <c r="O16" s="46"/>
      <c r="P16" s="47"/>
      <c r="Q16" s="34" t="s">
        <v>42</v>
      </c>
      <c r="R16" s="35"/>
      <c r="S16" s="36"/>
      <c r="T16" s="37"/>
      <c r="U16" s="37"/>
      <c r="V16" s="37"/>
      <c r="W16" s="39">
        <f>(E17+H17+K17+N17+B17+Q17)</f>
        <v>37</v>
      </c>
      <c r="X16" s="27">
        <f>(G17+J17+M17+P17+D17+S17)</f>
        <v>6</v>
      </c>
      <c r="Y16" s="27">
        <f>(W16-X16)</f>
        <v>31</v>
      </c>
      <c r="Z16" s="27">
        <f>COUNTIF(B16:V16,"○")</f>
        <v>4</v>
      </c>
      <c r="AA16" s="27">
        <f>COUNTIF(B16:V16,"△")</f>
        <v>2</v>
      </c>
      <c r="AB16" s="27">
        <f>COUNTIF(B16:V16,"×")</f>
        <v>0</v>
      </c>
      <c r="AC16" s="29">
        <f>(3*Z16+1*AA16)</f>
        <v>14</v>
      </c>
      <c r="AD16" s="31">
        <v>1</v>
      </c>
    </row>
    <row r="17" spans="1:30" ht="27" customHeight="1" thickBot="1">
      <c r="A17" s="45"/>
      <c r="B17" s="14">
        <v>1</v>
      </c>
      <c r="C17" s="14" t="s">
        <v>0</v>
      </c>
      <c r="D17" s="15">
        <v>1</v>
      </c>
      <c r="E17" s="16">
        <v>3</v>
      </c>
      <c r="F17" s="14" t="s">
        <v>0</v>
      </c>
      <c r="G17" s="15">
        <v>0</v>
      </c>
      <c r="H17" s="16">
        <v>12</v>
      </c>
      <c r="I17" s="14" t="s">
        <v>0</v>
      </c>
      <c r="J17" s="15">
        <v>0</v>
      </c>
      <c r="K17" s="16">
        <v>3</v>
      </c>
      <c r="L17" s="14" t="s">
        <v>0</v>
      </c>
      <c r="M17" s="15">
        <v>3</v>
      </c>
      <c r="N17" s="16">
        <v>13</v>
      </c>
      <c r="O17" s="14" t="s">
        <v>0</v>
      </c>
      <c r="P17" s="15">
        <v>1</v>
      </c>
      <c r="Q17" s="16">
        <v>5</v>
      </c>
      <c r="R17" s="14" t="s">
        <v>0</v>
      </c>
      <c r="S17" s="15">
        <v>1</v>
      </c>
      <c r="T17" s="38"/>
      <c r="U17" s="38"/>
      <c r="V17" s="38"/>
      <c r="W17" s="40"/>
      <c r="X17" s="28"/>
      <c r="Y17" s="28"/>
      <c r="Z17" s="28"/>
      <c r="AA17" s="28"/>
      <c r="AB17" s="28"/>
      <c r="AC17" s="30"/>
      <c r="AD17" s="32"/>
    </row>
    <row r="18" spans="1:30" ht="23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1"/>
      <c r="AA18" s="1"/>
      <c r="AB18" s="1"/>
      <c r="AC18" s="1"/>
      <c r="AD18" s="1"/>
    </row>
    <row r="19" spans="1:30" ht="22.5" customHeight="1">
      <c r="A19" s="1"/>
      <c r="B19" s="17" t="s">
        <v>44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1"/>
      <c r="AA19" s="33"/>
      <c r="AB19" s="33"/>
      <c r="AC19" s="33"/>
      <c r="AD19" s="33"/>
    </row>
    <row r="20" spans="1:30" ht="22.5" customHeight="1">
      <c r="A20" s="1"/>
      <c r="B20" s="17" t="s">
        <v>45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1"/>
      <c r="AA20" s="1"/>
      <c r="AB20" s="1"/>
      <c r="AC20" s="1"/>
      <c r="AD20" s="1"/>
    </row>
    <row r="21" spans="1:30" ht="21.75" customHeight="1">
      <c r="A21" s="1"/>
      <c r="B21" s="17" t="s">
        <v>46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1"/>
      <c r="AA21" s="1"/>
      <c r="AB21" s="1"/>
      <c r="AC21" s="1"/>
      <c r="AD21" s="1"/>
    </row>
    <row r="22" ht="22.5" customHeight="1"/>
    <row r="23" ht="20.25" customHeight="1"/>
    <row r="24" ht="21.75" customHeight="1"/>
    <row r="25" ht="24" customHeight="1"/>
    <row r="26" ht="21.75" customHeight="1"/>
    <row r="27" ht="24" customHeight="1"/>
    <row r="28" ht="22.5" customHeight="1"/>
    <row r="29" ht="22.5" customHeight="1"/>
    <row r="30" ht="23.25" customHeight="1"/>
    <row r="31" ht="22.5" customHeight="1"/>
    <row r="32" ht="12.75" customHeight="1"/>
  </sheetData>
  <sheetProtection/>
  <mergeCells count="121">
    <mergeCell ref="A1:AD1"/>
    <mergeCell ref="B3:D3"/>
    <mergeCell ref="E3:G3"/>
    <mergeCell ref="H3:J3"/>
    <mergeCell ref="K3:M3"/>
    <mergeCell ref="N3:P3"/>
    <mergeCell ref="Q3:S3"/>
    <mergeCell ref="T3:V3"/>
    <mergeCell ref="A4:A5"/>
    <mergeCell ref="B4:D5"/>
    <mergeCell ref="E4:G4"/>
    <mergeCell ref="H4:J4"/>
    <mergeCell ref="K4:M4"/>
    <mergeCell ref="N4:P4"/>
    <mergeCell ref="Q4:S4"/>
    <mergeCell ref="T4:V4"/>
    <mergeCell ref="W4:W5"/>
    <mergeCell ref="X4:X5"/>
    <mergeCell ref="Y4:Y5"/>
    <mergeCell ref="Z4:Z5"/>
    <mergeCell ref="AA4:AA5"/>
    <mergeCell ref="AB4:AB5"/>
    <mergeCell ref="AC4:AC5"/>
    <mergeCell ref="AD4:AD5"/>
    <mergeCell ref="A6:A7"/>
    <mergeCell ref="B6:D6"/>
    <mergeCell ref="E6:G7"/>
    <mergeCell ref="H6:J6"/>
    <mergeCell ref="K6:M6"/>
    <mergeCell ref="N6:P6"/>
    <mergeCell ref="Q6:S6"/>
    <mergeCell ref="T6:V6"/>
    <mergeCell ref="W6:W7"/>
    <mergeCell ref="X6:X7"/>
    <mergeCell ref="Y6:Y7"/>
    <mergeCell ref="Z6:Z7"/>
    <mergeCell ref="AA6:AA7"/>
    <mergeCell ref="AB6:AB7"/>
    <mergeCell ref="AC6:AC7"/>
    <mergeCell ref="AD6:AD7"/>
    <mergeCell ref="A8:A9"/>
    <mergeCell ref="B8:D8"/>
    <mergeCell ref="E8:G8"/>
    <mergeCell ref="H8:J9"/>
    <mergeCell ref="K8:M8"/>
    <mergeCell ref="N8:P8"/>
    <mergeCell ref="Q8:S8"/>
    <mergeCell ref="T8:V8"/>
    <mergeCell ref="W8:W9"/>
    <mergeCell ref="X8:X9"/>
    <mergeCell ref="Y8:Y9"/>
    <mergeCell ref="Z8:Z9"/>
    <mergeCell ref="AA8:AA9"/>
    <mergeCell ref="AB8:AB9"/>
    <mergeCell ref="AC8:AC9"/>
    <mergeCell ref="AD8:AD9"/>
    <mergeCell ref="A10:A11"/>
    <mergeCell ref="B10:D10"/>
    <mergeCell ref="E10:G10"/>
    <mergeCell ref="H10:J10"/>
    <mergeCell ref="K10:M11"/>
    <mergeCell ref="N10:P10"/>
    <mergeCell ref="Q10:S10"/>
    <mergeCell ref="T10:V10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12:A13"/>
    <mergeCell ref="B12:D12"/>
    <mergeCell ref="E12:G12"/>
    <mergeCell ref="H12:J12"/>
    <mergeCell ref="K12:M12"/>
    <mergeCell ref="N12:P13"/>
    <mergeCell ref="Q12:S12"/>
    <mergeCell ref="T12:V12"/>
    <mergeCell ref="W12:W13"/>
    <mergeCell ref="X12:X13"/>
    <mergeCell ref="Y12:Y13"/>
    <mergeCell ref="Z12:Z13"/>
    <mergeCell ref="Z14:Z15"/>
    <mergeCell ref="AA12:AA13"/>
    <mergeCell ref="AB12:AB13"/>
    <mergeCell ref="AC12:AC13"/>
    <mergeCell ref="AD12:AD13"/>
    <mergeCell ref="A14:A15"/>
    <mergeCell ref="B14:D14"/>
    <mergeCell ref="E14:G14"/>
    <mergeCell ref="H14:J14"/>
    <mergeCell ref="K14:M14"/>
    <mergeCell ref="N16:P16"/>
    <mergeCell ref="Q14:S15"/>
    <mergeCell ref="T14:V14"/>
    <mergeCell ref="W14:W15"/>
    <mergeCell ref="X14:X15"/>
    <mergeCell ref="Y14:Y15"/>
    <mergeCell ref="N14:P14"/>
    <mergeCell ref="Z16:Z17"/>
    <mergeCell ref="AA14:AA15"/>
    <mergeCell ref="AB14:AB15"/>
    <mergeCell ref="AC14:AC15"/>
    <mergeCell ref="AD14:AD15"/>
    <mergeCell ref="A16:A17"/>
    <mergeCell ref="B16:D16"/>
    <mergeCell ref="E16:G16"/>
    <mergeCell ref="H16:J16"/>
    <mergeCell ref="K16:M16"/>
    <mergeCell ref="AA16:AA17"/>
    <mergeCell ref="AB16:AB17"/>
    <mergeCell ref="AC16:AC17"/>
    <mergeCell ref="AD16:AD17"/>
    <mergeCell ref="AA19:AD19"/>
    <mergeCell ref="Q16:S16"/>
    <mergeCell ref="T16:V17"/>
    <mergeCell ref="W16:W17"/>
    <mergeCell ref="X16:X17"/>
    <mergeCell ref="Y16:Y17"/>
  </mergeCells>
  <printOptions/>
  <pageMargins left="0.66" right="0.6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1"/>
  <sheetViews>
    <sheetView zoomScalePageLayoutView="0" workbookViewId="0" topLeftCell="A3">
      <selection activeCell="AG6" sqref="AG6"/>
    </sheetView>
  </sheetViews>
  <sheetFormatPr defaultColWidth="9.00390625" defaultRowHeight="13.5"/>
  <cols>
    <col min="1" max="1" width="13.75390625" style="0" customWidth="1"/>
    <col min="2" max="24" width="4.00390625" style="0" customWidth="1"/>
    <col min="25" max="25" width="4.50390625" style="0" customWidth="1"/>
    <col min="26" max="26" width="4.00390625" style="0" customWidth="1"/>
    <col min="27" max="28" width="3.75390625" style="0" customWidth="1"/>
    <col min="29" max="30" width="7.50390625" style="0" customWidth="1"/>
  </cols>
  <sheetData>
    <row r="1" spans="1:30" ht="49.5" customHeight="1">
      <c r="A1" s="67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  <c r="AD2" s="1"/>
    </row>
    <row r="3" spans="1:30" ht="90" customHeight="1">
      <c r="A3" s="3"/>
      <c r="B3" s="68" t="str">
        <f>A4</f>
        <v>大垣東B</v>
      </c>
      <c r="C3" s="69"/>
      <c r="D3" s="70"/>
      <c r="E3" s="68" t="str">
        <f>A6</f>
        <v>大垣工業B</v>
      </c>
      <c r="F3" s="69"/>
      <c r="G3" s="70"/>
      <c r="H3" s="68" t="str">
        <f>A8</f>
        <v>大垣西</v>
      </c>
      <c r="I3" s="69"/>
      <c r="J3" s="70"/>
      <c r="K3" s="68" t="str">
        <f>A10</f>
        <v>大垣日大B</v>
      </c>
      <c r="L3" s="69"/>
      <c r="M3" s="70"/>
      <c r="N3" s="68" t="str">
        <f>A12</f>
        <v>富田</v>
      </c>
      <c r="O3" s="69"/>
      <c r="P3" s="70"/>
      <c r="Q3" s="68" t="str">
        <f>A14</f>
        <v>岐阜高専</v>
      </c>
      <c r="R3" s="69"/>
      <c r="S3" s="70"/>
      <c r="T3" s="68" t="str">
        <f>A16</f>
        <v>岐阜東</v>
      </c>
      <c r="U3" s="69"/>
      <c r="V3" s="70"/>
      <c r="W3" s="4" t="s">
        <v>33</v>
      </c>
      <c r="X3" s="5" t="s">
        <v>34</v>
      </c>
      <c r="Y3" s="5" t="s">
        <v>35</v>
      </c>
      <c r="Z3" s="5" t="s">
        <v>36</v>
      </c>
      <c r="AA3" s="5" t="s">
        <v>37</v>
      </c>
      <c r="AB3" s="5" t="s">
        <v>38</v>
      </c>
      <c r="AC3" s="6" t="s">
        <v>39</v>
      </c>
      <c r="AD3" s="7" t="s">
        <v>40</v>
      </c>
    </row>
    <row r="4" spans="1:30" ht="27" customHeight="1">
      <c r="A4" s="66" t="s">
        <v>8</v>
      </c>
      <c r="B4" s="37"/>
      <c r="C4" s="37"/>
      <c r="D4" s="37"/>
      <c r="E4" s="48" t="s">
        <v>41</v>
      </c>
      <c r="F4" s="46"/>
      <c r="G4" s="47"/>
      <c r="H4" s="48" t="s">
        <v>41</v>
      </c>
      <c r="I4" s="46"/>
      <c r="J4" s="47"/>
      <c r="K4" s="48" t="s">
        <v>41</v>
      </c>
      <c r="L4" s="46"/>
      <c r="M4" s="47"/>
      <c r="N4" s="48" t="s">
        <v>41</v>
      </c>
      <c r="O4" s="46"/>
      <c r="P4" s="47"/>
      <c r="Q4" s="34" t="s">
        <v>41</v>
      </c>
      <c r="R4" s="35"/>
      <c r="S4" s="36"/>
      <c r="T4" s="46" t="s">
        <v>41</v>
      </c>
      <c r="U4" s="46"/>
      <c r="V4" s="47"/>
      <c r="W4" s="64">
        <f>(E5+H5+K5+N5+Q5+T5)</f>
        <v>3</v>
      </c>
      <c r="X4" s="27">
        <f>(G5+J5+M5+P5+S5+V5)</f>
        <v>34</v>
      </c>
      <c r="Y4" s="27">
        <f>(W4-X4)</f>
        <v>-31</v>
      </c>
      <c r="Z4" s="27">
        <f>COUNTIF(E4:V4,"○")</f>
        <v>0</v>
      </c>
      <c r="AA4" s="27">
        <f>COUNTIF(E4:V4,"△")</f>
        <v>0</v>
      </c>
      <c r="AB4" s="27">
        <f>COUNTIF(E4:V4,"×")</f>
        <v>6</v>
      </c>
      <c r="AC4" s="62">
        <f>(3*Z4+1*AA4)</f>
        <v>0</v>
      </c>
      <c r="AD4" s="63">
        <v>7</v>
      </c>
    </row>
    <row r="5" spans="1:30" ht="27" customHeight="1">
      <c r="A5" s="55"/>
      <c r="B5" s="37"/>
      <c r="C5" s="37"/>
      <c r="D5" s="37"/>
      <c r="E5" s="8">
        <v>0</v>
      </c>
      <c r="F5" s="9" t="s">
        <v>0</v>
      </c>
      <c r="G5" s="10">
        <v>3</v>
      </c>
      <c r="H5" s="8">
        <v>0</v>
      </c>
      <c r="I5" s="9" t="s">
        <v>0</v>
      </c>
      <c r="J5" s="10">
        <v>7</v>
      </c>
      <c r="K5" s="8">
        <v>0</v>
      </c>
      <c r="L5" s="9" t="s">
        <v>0</v>
      </c>
      <c r="M5" s="10">
        <v>5</v>
      </c>
      <c r="N5" s="8">
        <v>3</v>
      </c>
      <c r="O5" s="9" t="s">
        <v>0</v>
      </c>
      <c r="P5" s="10">
        <v>4</v>
      </c>
      <c r="Q5" s="8">
        <v>0</v>
      </c>
      <c r="R5" s="9" t="s">
        <v>0</v>
      </c>
      <c r="S5" s="10">
        <v>12</v>
      </c>
      <c r="T5" s="9">
        <v>0</v>
      </c>
      <c r="U5" s="9" t="s">
        <v>0</v>
      </c>
      <c r="V5" s="10">
        <v>3</v>
      </c>
      <c r="W5" s="65"/>
      <c r="X5" s="41"/>
      <c r="Y5" s="41"/>
      <c r="Z5" s="41"/>
      <c r="AA5" s="41"/>
      <c r="AB5" s="41"/>
      <c r="AC5" s="42"/>
      <c r="AD5" s="43"/>
    </row>
    <row r="6" spans="1:30" ht="27" customHeight="1">
      <c r="A6" s="44" t="s">
        <v>9</v>
      </c>
      <c r="B6" s="35" t="s">
        <v>42</v>
      </c>
      <c r="C6" s="35"/>
      <c r="D6" s="36"/>
      <c r="E6" s="61"/>
      <c r="F6" s="61"/>
      <c r="G6" s="61"/>
      <c r="H6" s="34" t="s">
        <v>41</v>
      </c>
      <c r="I6" s="35"/>
      <c r="J6" s="36"/>
      <c r="K6" s="34" t="s">
        <v>41</v>
      </c>
      <c r="L6" s="35"/>
      <c r="M6" s="36"/>
      <c r="N6" s="34" t="s">
        <v>42</v>
      </c>
      <c r="O6" s="35"/>
      <c r="P6" s="36"/>
      <c r="Q6" s="34" t="s">
        <v>41</v>
      </c>
      <c r="R6" s="35"/>
      <c r="S6" s="36"/>
      <c r="T6" s="71" t="s">
        <v>43</v>
      </c>
      <c r="U6" s="35"/>
      <c r="V6" s="36"/>
      <c r="W6" s="52">
        <f>(B7+H7+K7+N7+Q7+T7)</f>
        <v>10</v>
      </c>
      <c r="X6" s="54">
        <f>(J7+D7+M7+P7+S7+V7)</f>
        <v>9</v>
      </c>
      <c r="Y6" s="54">
        <f>(W6-X6)</f>
        <v>1</v>
      </c>
      <c r="Z6" s="27">
        <f>COUNTIF(B6:V6,"○")</f>
        <v>2</v>
      </c>
      <c r="AA6" s="27">
        <f>COUNTIF(B6:V6,"△")</f>
        <v>1</v>
      </c>
      <c r="AB6" s="27">
        <f>COUNTIF(B6:V6,"×")</f>
        <v>3</v>
      </c>
      <c r="AC6" s="29">
        <f>(3*Z6+1*AA6)</f>
        <v>7</v>
      </c>
      <c r="AD6" s="31">
        <v>4</v>
      </c>
    </row>
    <row r="7" spans="1:30" ht="27" customHeight="1">
      <c r="A7" s="55"/>
      <c r="B7" s="11">
        <v>3</v>
      </c>
      <c r="C7" s="11" t="s">
        <v>0</v>
      </c>
      <c r="D7" s="12">
        <v>0</v>
      </c>
      <c r="E7" s="59"/>
      <c r="F7" s="59"/>
      <c r="G7" s="59"/>
      <c r="H7" s="13">
        <v>0</v>
      </c>
      <c r="I7" s="11" t="s">
        <v>0</v>
      </c>
      <c r="J7" s="12">
        <v>1</v>
      </c>
      <c r="K7" s="13">
        <v>1</v>
      </c>
      <c r="L7" s="11" t="s">
        <v>0</v>
      </c>
      <c r="M7" s="12">
        <v>4</v>
      </c>
      <c r="N7" s="13">
        <v>5</v>
      </c>
      <c r="O7" s="11" t="s">
        <v>0</v>
      </c>
      <c r="P7" s="12">
        <v>1</v>
      </c>
      <c r="Q7" s="13">
        <v>0</v>
      </c>
      <c r="R7" s="11" t="s">
        <v>0</v>
      </c>
      <c r="S7" s="12">
        <v>2</v>
      </c>
      <c r="T7" s="11">
        <v>1</v>
      </c>
      <c r="U7" s="11" t="s">
        <v>0</v>
      </c>
      <c r="V7" s="12">
        <v>1</v>
      </c>
      <c r="W7" s="53"/>
      <c r="X7" s="41"/>
      <c r="Y7" s="41"/>
      <c r="Z7" s="41"/>
      <c r="AA7" s="41"/>
      <c r="AB7" s="41"/>
      <c r="AC7" s="42"/>
      <c r="AD7" s="43"/>
    </row>
    <row r="8" spans="1:30" ht="27" customHeight="1">
      <c r="A8" s="44" t="s">
        <v>10</v>
      </c>
      <c r="B8" s="46" t="s">
        <v>42</v>
      </c>
      <c r="C8" s="46"/>
      <c r="D8" s="47"/>
      <c r="E8" s="48" t="s">
        <v>42</v>
      </c>
      <c r="F8" s="46"/>
      <c r="G8" s="47"/>
      <c r="H8" s="37"/>
      <c r="I8" s="37"/>
      <c r="J8" s="37"/>
      <c r="K8" s="48" t="s">
        <v>41</v>
      </c>
      <c r="L8" s="46"/>
      <c r="M8" s="47"/>
      <c r="N8" s="48" t="s">
        <v>42</v>
      </c>
      <c r="O8" s="46"/>
      <c r="P8" s="47"/>
      <c r="Q8" s="34" t="s">
        <v>41</v>
      </c>
      <c r="R8" s="35"/>
      <c r="S8" s="36"/>
      <c r="T8" s="46" t="s">
        <v>42</v>
      </c>
      <c r="U8" s="46"/>
      <c r="V8" s="47"/>
      <c r="W8" s="52">
        <f>(E9+B9+K9+N9+Q9+T9)</f>
        <v>17</v>
      </c>
      <c r="X8" s="54">
        <f>(G9+D9+M9+P9+S9+V9)</f>
        <v>5</v>
      </c>
      <c r="Y8" s="54">
        <f>(W8-X8)</f>
        <v>12</v>
      </c>
      <c r="Z8" s="27">
        <f>COUNTIF(B8:V8,"○")</f>
        <v>4</v>
      </c>
      <c r="AA8" s="27">
        <f>COUNTIF(B8:V8,"△")</f>
        <v>0</v>
      </c>
      <c r="AB8" s="27">
        <f>COUNTIF(B8:V8,"×")</f>
        <v>2</v>
      </c>
      <c r="AC8" s="29">
        <f>(3*Z8+1*AA8)</f>
        <v>12</v>
      </c>
      <c r="AD8" s="31">
        <v>3</v>
      </c>
    </row>
    <row r="9" spans="1:30" ht="27" customHeight="1">
      <c r="A9" s="55"/>
      <c r="B9" s="9">
        <v>7</v>
      </c>
      <c r="C9" s="9" t="s">
        <v>0</v>
      </c>
      <c r="D9" s="10">
        <v>0</v>
      </c>
      <c r="E9" s="8">
        <v>1</v>
      </c>
      <c r="F9" s="9" t="s">
        <v>0</v>
      </c>
      <c r="G9" s="10">
        <v>0</v>
      </c>
      <c r="H9" s="37"/>
      <c r="I9" s="37"/>
      <c r="J9" s="37"/>
      <c r="K9" s="8">
        <v>2</v>
      </c>
      <c r="L9" s="9" t="s">
        <v>0</v>
      </c>
      <c r="M9" s="10">
        <v>3</v>
      </c>
      <c r="N9" s="8">
        <v>4</v>
      </c>
      <c r="O9" s="9" t="s">
        <v>0</v>
      </c>
      <c r="P9" s="10">
        <v>0</v>
      </c>
      <c r="Q9" s="8">
        <v>0</v>
      </c>
      <c r="R9" s="9" t="s">
        <v>0</v>
      </c>
      <c r="S9" s="10">
        <v>1</v>
      </c>
      <c r="T9" s="9">
        <v>3</v>
      </c>
      <c r="U9" s="9" t="s">
        <v>0</v>
      </c>
      <c r="V9" s="10">
        <v>1</v>
      </c>
      <c r="W9" s="53"/>
      <c r="X9" s="41"/>
      <c r="Y9" s="41"/>
      <c r="Z9" s="41"/>
      <c r="AA9" s="41"/>
      <c r="AB9" s="41"/>
      <c r="AC9" s="42"/>
      <c r="AD9" s="43"/>
    </row>
    <row r="10" spans="1:30" ht="27" customHeight="1">
      <c r="A10" s="44" t="s">
        <v>11</v>
      </c>
      <c r="B10" s="35" t="s">
        <v>42</v>
      </c>
      <c r="C10" s="35"/>
      <c r="D10" s="36"/>
      <c r="E10" s="34" t="s">
        <v>42</v>
      </c>
      <c r="F10" s="35"/>
      <c r="G10" s="36"/>
      <c r="H10" s="34" t="s">
        <v>42</v>
      </c>
      <c r="I10" s="35"/>
      <c r="J10" s="36"/>
      <c r="K10" s="61"/>
      <c r="L10" s="61"/>
      <c r="M10" s="61"/>
      <c r="N10" s="34" t="s">
        <v>42</v>
      </c>
      <c r="O10" s="35"/>
      <c r="P10" s="36"/>
      <c r="Q10" s="34" t="s">
        <v>42</v>
      </c>
      <c r="R10" s="35"/>
      <c r="S10" s="36"/>
      <c r="T10" s="35" t="s">
        <v>42</v>
      </c>
      <c r="U10" s="35"/>
      <c r="V10" s="36"/>
      <c r="W10" s="52">
        <f>(E11+H11+B11+N11+Q11+T11)</f>
        <v>23</v>
      </c>
      <c r="X10" s="54">
        <f>(G11+J11+D11+P11+S11+V11)</f>
        <v>8</v>
      </c>
      <c r="Y10" s="54">
        <f>(W10-X10)</f>
        <v>15</v>
      </c>
      <c r="Z10" s="27">
        <f>COUNTIF(B10:V10,"○")</f>
        <v>6</v>
      </c>
      <c r="AA10" s="27">
        <f>COUNTIF(B10:V10,"△")</f>
        <v>0</v>
      </c>
      <c r="AB10" s="27">
        <f>COUNTIF(B10:V10,"×")</f>
        <v>0</v>
      </c>
      <c r="AC10" s="29">
        <f>(3*Z10+1*AA10)</f>
        <v>18</v>
      </c>
      <c r="AD10" s="31">
        <v>1</v>
      </c>
    </row>
    <row r="11" spans="1:30" ht="27" customHeight="1">
      <c r="A11" s="55"/>
      <c r="B11" s="11">
        <v>5</v>
      </c>
      <c r="C11" s="11" t="s">
        <v>0</v>
      </c>
      <c r="D11" s="12">
        <v>0</v>
      </c>
      <c r="E11" s="13">
        <v>4</v>
      </c>
      <c r="F11" s="11" t="s">
        <v>0</v>
      </c>
      <c r="G11" s="12">
        <v>1</v>
      </c>
      <c r="H11" s="13">
        <v>3</v>
      </c>
      <c r="I11" s="11" t="s">
        <v>0</v>
      </c>
      <c r="J11" s="12">
        <v>2</v>
      </c>
      <c r="K11" s="59"/>
      <c r="L11" s="59"/>
      <c r="M11" s="59"/>
      <c r="N11" s="13">
        <v>4</v>
      </c>
      <c r="O11" s="11" t="s">
        <v>0</v>
      </c>
      <c r="P11" s="12">
        <v>0</v>
      </c>
      <c r="Q11" s="13">
        <v>4</v>
      </c>
      <c r="R11" s="11" t="s">
        <v>0</v>
      </c>
      <c r="S11" s="12">
        <v>3</v>
      </c>
      <c r="T11" s="11">
        <v>3</v>
      </c>
      <c r="U11" s="11" t="s">
        <v>0</v>
      </c>
      <c r="V11" s="12">
        <v>2</v>
      </c>
      <c r="W11" s="53"/>
      <c r="X11" s="41"/>
      <c r="Y11" s="41"/>
      <c r="Z11" s="41"/>
      <c r="AA11" s="41"/>
      <c r="AB11" s="41"/>
      <c r="AC11" s="42"/>
      <c r="AD11" s="43"/>
    </row>
    <row r="12" spans="1:30" ht="27" customHeight="1">
      <c r="A12" s="44" t="s">
        <v>12</v>
      </c>
      <c r="B12" s="46" t="s">
        <v>42</v>
      </c>
      <c r="C12" s="46"/>
      <c r="D12" s="47"/>
      <c r="E12" s="48" t="s">
        <v>41</v>
      </c>
      <c r="F12" s="46"/>
      <c r="G12" s="47"/>
      <c r="H12" s="48" t="s">
        <v>41</v>
      </c>
      <c r="I12" s="46"/>
      <c r="J12" s="47"/>
      <c r="K12" s="48" t="s">
        <v>41</v>
      </c>
      <c r="L12" s="46"/>
      <c r="M12" s="47"/>
      <c r="N12" s="56"/>
      <c r="O12" s="37"/>
      <c r="P12" s="57"/>
      <c r="Q12" s="34" t="s">
        <v>41</v>
      </c>
      <c r="R12" s="35"/>
      <c r="S12" s="36"/>
      <c r="T12" s="46" t="s">
        <v>41</v>
      </c>
      <c r="U12" s="46"/>
      <c r="V12" s="47"/>
      <c r="W12" s="52">
        <f>(E13+H13+K13+B13+Q13+T13)</f>
        <v>6</v>
      </c>
      <c r="X12" s="54">
        <f>(G13+J13+M13+D13+S13+V13)</f>
        <v>22</v>
      </c>
      <c r="Y12" s="54">
        <f>(W12-X12)</f>
        <v>-16</v>
      </c>
      <c r="Z12" s="27">
        <f>COUNTIF(B12:V12,"○")</f>
        <v>1</v>
      </c>
      <c r="AA12" s="27">
        <f>COUNTIF(B12:V12,"△")</f>
        <v>0</v>
      </c>
      <c r="AB12" s="27">
        <f>COUNTIF(B12:V12,"×")</f>
        <v>5</v>
      </c>
      <c r="AC12" s="29">
        <f>(3*Z12+1*AA12)</f>
        <v>3</v>
      </c>
      <c r="AD12" s="31">
        <v>6</v>
      </c>
    </row>
    <row r="13" spans="1:30" ht="27" customHeight="1">
      <c r="A13" s="55"/>
      <c r="B13" s="11">
        <v>4</v>
      </c>
      <c r="C13" s="11" t="s">
        <v>0</v>
      </c>
      <c r="D13" s="12">
        <v>3</v>
      </c>
      <c r="E13" s="13">
        <v>1</v>
      </c>
      <c r="F13" s="11" t="s">
        <v>0</v>
      </c>
      <c r="G13" s="12">
        <v>5</v>
      </c>
      <c r="H13" s="13">
        <v>0</v>
      </c>
      <c r="I13" s="11" t="s">
        <v>0</v>
      </c>
      <c r="J13" s="12">
        <v>4</v>
      </c>
      <c r="K13" s="13">
        <v>0</v>
      </c>
      <c r="L13" s="11" t="s">
        <v>0</v>
      </c>
      <c r="M13" s="12">
        <v>4</v>
      </c>
      <c r="N13" s="58"/>
      <c r="O13" s="59"/>
      <c r="P13" s="60"/>
      <c r="Q13" s="13">
        <v>0</v>
      </c>
      <c r="R13" s="11" t="s">
        <v>0</v>
      </c>
      <c r="S13" s="12">
        <v>4</v>
      </c>
      <c r="T13" s="11">
        <v>1</v>
      </c>
      <c r="U13" s="11" t="s">
        <v>0</v>
      </c>
      <c r="V13" s="12">
        <v>2</v>
      </c>
      <c r="W13" s="53"/>
      <c r="X13" s="41"/>
      <c r="Y13" s="41"/>
      <c r="Z13" s="41"/>
      <c r="AA13" s="41"/>
      <c r="AB13" s="41"/>
      <c r="AC13" s="42"/>
      <c r="AD13" s="43"/>
    </row>
    <row r="14" spans="1:30" ht="27" customHeight="1">
      <c r="A14" s="44" t="s">
        <v>13</v>
      </c>
      <c r="B14" s="34" t="s">
        <v>42</v>
      </c>
      <c r="C14" s="35"/>
      <c r="D14" s="36"/>
      <c r="E14" s="34" t="s">
        <v>42</v>
      </c>
      <c r="F14" s="35"/>
      <c r="G14" s="36"/>
      <c r="H14" s="34" t="s">
        <v>42</v>
      </c>
      <c r="I14" s="35"/>
      <c r="J14" s="36"/>
      <c r="K14" s="34" t="s">
        <v>41</v>
      </c>
      <c r="L14" s="35"/>
      <c r="M14" s="36"/>
      <c r="N14" s="34" t="s">
        <v>42</v>
      </c>
      <c r="O14" s="35"/>
      <c r="P14" s="36"/>
      <c r="Q14" s="34"/>
      <c r="R14" s="35"/>
      <c r="S14" s="36"/>
      <c r="T14" s="35" t="s">
        <v>42</v>
      </c>
      <c r="U14" s="35"/>
      <c r="V14" s="36"/>
      <c r="W14" s="52">
        <f>(E15+H15+K15+B15+N15+T15)</f>
        <v>31</v>
      </c>
      <c r="X14" s="54">
        <f>(G15+J15+M15+D15+P15+V15)</f>
        <v>4</v>
      </c>
      <c r="Y14" s="54">
        <f>(W14-X14)</f>
        <v>27</v>
      </c>
      <c r="Z14" s="27">
        <f>COUNTIF(B14:V14,"○")</f>
        <v>5</v>
      </c>
      <c r="AA14" s="27">
        <f>COUNTIF(B14:V14,"△")</f>
        <v>0</v>
      </c>
      <c r="AB14" s="27">
        <f>COUNTIF(B14:V14,"×")</f>
        <v>1</v>
      </c>
      <c r="AC14" s="29">
        <f>(3*Z14+1*AA14)</f>
        <v>15</v>
      </c>
      <c r="AD14" s="31">
        <v>2</v>
      </c>
    </row>
    <row r="15" spans="1:30" ht="27" customHeight="1">
      <c r="A15" s="55"/>
      <c r="B15" s="13">
        <v>12</v>
      </c>
      <c r="C15" s="11" t="s">
        <v>0</v>
      </c>
      <c r="D15" s="12">
        <v>0</v>
      </c>
      <c r="E15" s="13">
        <v>2</v>
      </c>
      <c r="F15" s="11" t="s">
        <v>0</v>
      </c>
      <c r="G15" s="12">
        <v>0</v>
      </c>
      <c r="H15" s="13">
        <v>1</v>
      </c>
      <c r="I15" s="11" t="s">
        <v>0</v>
      </c>
      <c r="J15" s="12">
        <v>0</v>
      </c>
      <c r="K15" s="13">
        <v>3</v>
      </c>
      <c r="L15" s="11" t="s">
        <v>0</v>
      </c>
      <c r="M15" s="12">
        <v>4</v>
      </c>
      <c r="N15" s="13">
        <v>4</v>
      </c>
      <c r="O15" s="11" t="s">
        <v>0</v>
      </c>
      <c r="P15" s="12">
        <v>0</v>
      </c>
      <c r="Q15" s="49"/>
      <c r="R15" s="50"/>
      <c r="S15" s="51"/>
      <c r="T15" s="11">
        <v>9</v>
      </c>
      <c r="U15" s="11" t="s">
        <v>0</v>
      </c>
      <c r="V15" s="12">
        <v>0</v>
      </c>
      <c r="W15" s="53"/>
      <c r="X15" s="41"/>
      <c r="Y15" s="41"/>
      <c r="Z15" s="41"/>
      <c r="AA15" s="41"/>
      <c r="AB15" s="41"/>
      <c r="AC15" s="42"/>
      <c r="AD15" s="43"/>
    </row>
    <row r="16" spans="1:30" ht="27" customHeight="1">
      <c r="A16" s="44" t="s">
        <v>14</v>
      </c>
      <c r="B16" s="46" t="s">
        <v>42</v>
      </c>
      <c r="C16" s="46"/>
      <c r="D16" s="47"/>
      <c r="E16" s="48" t="s">
        <v>43</v>
      </c>
      <c r="F16" s="46"/>
      <c r="G16" s="47"/>
      <c r="H16" s="48" t="s">
        <v>41</v>
      </c>
      <c r="I16" s="46"/>
      <c r="J16" s="47"/>
      <c r="K16" s="48" t="s">
        <v>41</v>
      </c>
      <c r="L16" s="46"/>
      <c r="M16" s="47"/>
      <c r="N16" s="48" t="s">
        <v>42</v>
      </c>
      <c r="O16" s="46"/>
      <c r="P16" s="47"/>
      <c r="Q16" s="34" t="s">
        <v>41</v>
      </c>
      <c r="R16" s="35"/>
      <c r="S16" s="36"/>
      <c r="T16" s="37"/>
      <c r="U16" s="37"/>
      <c r="V16" s="37"/>
      <c r="W16" s="39">
        <f>(E17+H17+K17+N17+B17+Q17)</f>
        <v>9</v>
      </c>
      <c r="X16" s="27">
        <f>(G17+J17+M17+P17+D17+S17)</f>
        <v>17</v>
      </c>
      <c r="Y16" s="27">
        <f>(W16-X16)</f>
        <v>-8</v>
      </c>
      <c r="Z16" s="27">
        <f>COUNTIF(B16:V16,"○")</f>
        <v>2</v>
      </c>
      <c r="AA16" s="27">
        <f>COUNTIF(B16:V16,"△")</f>
        <v>1</v>
      </c>
      <c r="AB16" s="27">
        <f>COUNTIF(B16:V16,"×")</f>
        <v>3</v>
      </c>
      <c r="AC16" s="29">
        <f>(3*Z16+1*AA16)</f>
        <v>7</v>
      </c>
      <c r="AD16" s="31">
        <v>5</v>
      </c>
    </row>
    <row r="17" spans="1:30" ht="27" customHeight="1" thickBot="1">
      <c r="A17" s="45"/>
      <c r="B17" s="14">
        <v>3</v>
      </c>
      <c r="C17" s="14" t="s">
        <v>0</v>
      </c>
      <c r="D17" s="15">
        <v>0</v>
      </c>
      <c r="E17" s="16">
        <v>1</v>
      </c>
      <c r="F17" s="14" t="s">
        <v>0</v>
      </c>
      <c r="G17" s="15">
        <v>1</v>
      </c>
      <c r="H17" s="16">
        <v>1</v>
      </c>
      <c r="I17" s="14" t="s">
        <v>0</v>
      </c>
      <c r="J17" s="15">
        <v>3</v>
      </c>
      <c r="K17" s="16">
        <v>2</v>
      </c>
      <c r="L17" s="14" t="s">
        <v>0</v>
      </c>
      <c r="M17" s="15">
        <v>3</v>
      </c>
      <c r="N17" s="16">
        <v>2</v>
      </c>
      <c r="O17" s="14" t="s">
        <v>0</v>
      </c>
      <c r="P17" s="15">
        <v>1</v>
      </c>
      <c r="Q17" s="16">
        <v>0</v>
      </c>
      <c r="R17" s="14" t="s">
        <v>0</v>
      </c>
      <c r="S17" s="15">
        <v>9</v>
      </c>
      <c r="T17" s="38"/>
      <c r="U17" s="38"/>
      <c r="V17" s="38"/>
      <c r="W17" s="40"/>
      <c r="X17" s="28"/>
      <c r="Y17" s="28"/>
      <c r="Z17" s="28"/>
      <c r="AA17" s="28"/>
      <c r="AB17" s="28"/>
      <c r="AC17" s="30"/>
      <c r="AD17" s="32"/>
    </row>
    <row r="18" spans="1:30" ht="23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1"/>
      <c r="AA18" s="1"/>
      <c r="AB18" s="1"/>
      <c r="AC18" s="1"/>
      <c r="AD18" s="1"/>
    </row>
    <row r="19" spans="1:30" ht="22.5" customHeight="1">
      <c r="A19" s="1"/>
      <c r="B19" s="17" t="s">
        <v>44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1"/>
      <c r="AA19" s="33"/>
      <c r="AB19" s="33"/>
      <c r="AC19" s="33"/>
      <c r="AD19" s="33"/>
    </row>
    <row r="20" spans="1:30" ht="22.5" customHeight="1">
      <c r="A20" s="1"/>
      <c r="B20" s="17" t="s">
        <v>45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1"/>
      <c r="AA20" s="1"/>
      <c r="AB20" s="1"/>
      <c r="AC20" s="1"/>
      <c r="AD20" s="1"/>
    </row>
    <row r="21" spans="1:30" ht="21.75" customHeight="1">
      <c r="A21" s="1"/>
      <c r="B21" s="17" t="s">
        <v>48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1"/>
      <c r="AA21" s="1"/>
      <c r="AB21" s="1"/>
      <c r="AC21" s="1"/>
      <c r="AD21" s="1"/>
    </row>
    <row r="22" ht="22.5" customHeight="1"/>
    <row r="23" ht="20.25" customHeight="1"/>
    <row r="24" ht="21.75" customHeight="1"/>
    <row r="25" ht="24" customHeight="1"/>
    <row r="26" ht="21.75" customHeight="1"/>
    <row r="27" ht="24" customHeight="1"/>
    <row r="28" ht="22.5" customHeight="1"/>
    <row r="29" ht="22.5" customHeight="1"/>
    <row r="30" ht="23.25" customHeight="1"/>
    <row r="31" ht="22.5" customHeight="1"/>
    <row r="32" ht="12.75" customHeight="1"/>
  </sheetData>
  <sheetProtection/>
  <mergeCells count="121">
    <mergeCell ref="A1:AD1"/>
    <mergeCell ref="B3:D3"/>
    <mergeCell ref="E3:G3"/>
    <mergeCell ref="H3:J3"/>
    <mergeCell ref="K3:M3"/>
    <mergeCell ref="N3:P3"/>
    <mergeCell ref="Q3:S3"/>
    <mergeCell ref="T3:V3"/>
    <mergeCell ref="A4:A5"/>
    <mergeCell ref="B4:D5"/>
    <mergeCell ref="E4:G4"/>
    <mergeCell ref="H4:J4"/>
    <mergeCell ref="K4:M4"/>
    <mergeCell ref="N4:P4"/>
    <mergeCell ref="Q4:S4"/>
    <mergeCell ref="T4:V4"/>
    <mergeCell ref="W4:W5"/>
    <mergeCell ref="X4:X5"/>
    <mergeCell ref="Y4:Y5"/>
    <mergeCell ref="Z4:Z5"/>
    <mergeCell ref="AA4:AA5"/>
    <mergeCell ref="AB4:AB5"/>
    <mergeCell ref="AC4:AC5"/>
    <mergeCell ref="AD4:AD5"/>
    <mergeCell ref="A6:A7"/>
    <mergeCell ref="B6:D6"/>
    <mergeCell ref="E6:G7"/>
    <mergeCell ref="H6:J6"/>
    <mergeCell ref="K6:M6"/>
    <mergeCell ref="N6:P6"/>
    <mergeCell ref="Q6:S6"/>
    <mergeCell ref="T6:V6"/>
    <mergeCell ref="W6:W7"/>
    <mergeCell ref="X6:X7"/>
    <mergeCell ref="Y6:Y7"/>
    <mergeCell ref="Z6:Z7"/>
    <mergeCell ref="AA6:AA7"/>
    <mergeCell ref="AB6:AB7"/>
    <mergeCell ref="AC6:AC7"/>
    <mergeCell ref="AD6:AD7"/>
    <mergeCell ref="A8:A9"/>
    <mergeCell ref="B8:D8"/>
    <mergeCell ref="E8:G8"/>
    <mergeCell ref="H8:J9"/>
    <mergeCell ref="K8:M8"/>
    <mergeCell ref="N8:P8"/>
    <mergeCell ref="Q8:S8"/>
    <mergeCell ref="T8:V8"/>
    <mergeCell ref="W8:W9"/>
    <mergeCell ref="X8:X9"/>
    <mergeCell ref="Y8:Y9"/>
    <mergeCell ref="Z8:Z9"/>
    <mergeCell ref="AA8:AA9"/>
    <mergeCell ref="AB8:AB9"/>
    <mergeCell ref="AC8:AC9"/>
    <mergeCell ref="AD8:AD9"/>
    <mergeCell ref="A10:A11"/>
    <mergeCell ref="B10:D10"/>
    <mergeCell ref="E10:G10"/>
    <mergeCell ref="H10:J10"/>
    <mergeCell ref="K10:M11"/>
    <mergeCell ref="N10:P10"/>
    <mergeCell ref="Q10:S10"/>
    <mergeCell ref="T10:V10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12:A13"/>
    <mergeCell ref="B12:D12"/>
    <mergeCell ref="E12:G12"/>
    <mergeCell ref="H12:J12"/>
    <mergeCell ref="K12:M12"/>
    <mergeCell ref="N12:P13"/>
    <mergeCell ref="Q12:S12"/>
    <mergeCell ref="T12:V12"/>
    <mergeCell ref="W12:W13"/>
    <mergeCell ref="X12:X13"/>
    <mergeCell ref="Y12:Y13"/>
    <mergeCell ref="Z12:Z13"/>
    <mergeCell ref="Z14:Z15"/>
    <mergeCell ref="AA12:AA13"/>
    <mergeCell ref="AB12:AB13"/>
    <mergeCell ref="AC12:AC13"/>
    <mergeCell ref="AD12:AD13"/>
    <mergeCell ref="A14:A15"/>
    <mergeCell ref="B14:D14"/>
    <mergeCell ref="E14:G14"/>
    <mergeCell ref="H14:J14"/>
    <mergeCell ref="K14:M14"/>
    <mergeCell ref="N16:P16"/>
    <mergeCell ref="Q14:S15"/>
    <mergeCell ref="T14:V14"/>
    <mergeCell ref="W14:W15"/>
    <mergeCell ref="X14:X15"/>
    <mergeCell ref="Y14:Y15"/>
    <mergeCell ref="N14:P14"/>
    <mergeCell ref="Z16:Z17"/>
    <mergeCell ref="AA14:AA15"/>
    <mergeCell ref="AB14:AB15"/>
    <mergeCell ref="AC14:AC15"/>
    <mergeCell ref="AD14:AD15"/>
    <mergeCell ref="A16:A17"/>
    <mergeCell ref="B16:D16"/>
    <mergeCell ref="E16:G16"/>
    <mergeCell ref="H16:J16"/>
    <mergeCell ref="K16:M16"/>
    <mergeCell ref="AA16:AA17"/>
    <mergeCell ref="AB16:AB17"/>
    <mergeCell ref="AC16:AC17"/>
    <mergeCell ref="AD16:AD17"/>
    <mergeCell ref="AA19:AD19"/>
    <mergeCell ref="Q16:S16"/>
    <mergeCell ref="T16:V17"/>
    <mergeCell ref="W16:W17"/>
    <mergeCell ref="X16:X17"/>
    <mergeCell ref="Y16:Y17"/>
  </mergeCells>
  <printOptions/>
  <pageMargins left="0.66" right="0.65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1"/>
  <sheetViews>
    <sheetView zoomScalePageLayoutView="0" workbookViewId="0" topLeftCell="A3">
      <selection activeCell="AD4" sqref="AD4"/>
    </sheetView>
  </sheetViews>
  <sheetFormatPr defaultColWidth="9.00390625" defaultRowHeight="13.5"/>
  <cols>
    <col min="1" max="1" width="13.75390625" style="0" customWidth="1"/>
    <col min="2" max="20" width="4.00390625" style="0" customWidth="1"/>
    <col min="21" max="21" width="4.50390625" style="0" customWidth="1"/>
    <col min="22" max="22" width="5.375" style="0" customWidth="1"/>
    <col min="23" max="23" width="4.00390625" style="0" customWidth="1"/>
    <col min="24" max="25" width="3.75390625" style="0" customWidth="1"/>
    <col min="26" max="27" width="7.50390625" style="0" customWidth="1"/>
  </cols>
  <sheetData>
    <row r="1" spans="1:30" ht="49.5" customHeight="1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18"/>
      <c r="AC1" s="1"/>
      <c r="AD1" s="1"/>
    </row>
    <row r="2" spans="1:3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1"/>
      <c r="X2" s="1"/>
      <c r="Y2" s="1"/>
      <c r="Z2" s="1"/>
      <c r="AA2" s="1"/>
      <c r="AB2" s="1"/>
      <c r="AC2" s="1"/>
      <c r="AD2" s="1"/>
    </row>
    <row r="3" spans="1:30" ht="90" customHeight="1">
      <c r="A3" s="3"/>
      <c r="B3" s="68" t="str">
        <f>A4</f>
        <v>池田</v>
      </c>
      <c r="C3" s="69"/>
      <c r="D3" s="70"/>
      <c r="E3" s="68" t="str">
        <f>A6</f>
        <v>山県</v>
      </c>
      <c r="F3" s="69"/>
      <c r="G3" s="70"/>
      <c r="H3" s="68" t="str">
        <f>A8</f>
        <v>揖斐</v>
      </c>
      <c r="I3" s="69"/>
      <c r="J3" s="70"/>
      <c r="K3" s="68" t="str">
        <f>A10</f>
        <v>大垣日大C</v>
      </c>
      <c r="L3" s="69"/>
      <c r="M3" s="70"/>
      <c r="N3" s="68" t="str">
        <f>A12</f>
        <v>大垣東A</v>
      </c>
      <c r="O3" s="69"/>
      <c r="P3" s="70"/>
      <c r="Q3" s="68" t="str">
        <f>A14</f>
        <v>羽島北</v>
      </c>
      <c r="R3" s="69"/>
      <c r="S3" s="70"/>
      <c r="T3" s="4" t="s">
        <v>33</v>
      </c>
      <c r="U3" s="5" t="s">
        <v>34</v>
      </c>
      <c r="V3" s="5" t="s">
        <v>35</v>
      </c>
      <c r="W3" s="5" t="s">
        <v>36</v>
      </c>
      <c r="X3" s="5" t="s">
        <v>37</v>
      </c>
      <c r="Y3" s="5" t="s">
        <v>38</v>
      </c>
      <c r="Z3" s="6" t="s">
        <v>39</v>
      </c>
      <c r="AA3" s="7" t="s">
        <v>40</v>
      </c>
      <c r="AB3" s="19"/>
      <c r="AC3" s="19"/>
      <c r="AD3" s="19"/>
    </row>
    <row r="4" spans="1:30" ht="27" customHeight="1">
      <c r="A4" s="66" t="s">
        <v>15</v>
      </c>
      <c r="B4" s="37"/>
      <c r="C4" s="37"/>
      <c r="D4" s="37"/>
      <c r="E4" s="48" t="s">
        <v>43</v>
      </c>
      <c r="F4" s="46"/>
      <c r="G4" s="47"/>
      <c r="H4" s="48" t="s">
        <v>41</v>
      </c>
      <c r="I4" s="46"/>
      <c r="J4" s="47"/>
      <c r="K4" s="48" t="s">
        <v>41</v>
      </c>
      <c r="L4" s="46"/>
      <c r="M4" s="47"/>
      <c r="N4" s="48" t="s">
        <v>41</v>
      </c>
      <c r="O4" s="46"/>
      <c r="P4" s="47"/>
      <c r="Q4" s="48" t="s">
        <v>41</v>
      </c>
      <c r="R4" s="46"/>
      <c r="S4" s="47"/>
      <c r="T4" s="64">
        <f>(E5+H5+K5+N5+Q5)</f>
        <v>2</v>
      </c>
      <c r="U4" s="27">
        <f>(G5+J5+M5+P5+S5)</f>
        <v>41</v>
      </c>
      <c r="V4" s="27">
        <f>(T4-U4)</f>
        <v>-39</v>
      </c>
      <c r="W4" s="27">
        <f>COUNTIF(E4:S4,"○")</f>
        <v>0</v>
      </c>
      <c r="X4" s="27">
        <f>COUNTIF(E4:S4,"△")</f>
        <v>1</v>
      </c>
      <c r="Y4" s="27">
        <f>COUNTIF(E4:S4,"×")</f>
        <v>4</v>
      </c>
      <c r="Z4" s="62">
        <f>(3*W4+1*X4)</f>
        <v>1</v>
      </c>
      <c r="AA4" s="63">
        <v>6</v>
      </c>
      <c r="AB4" s="20"/>
      <c r="AC4" s="20"/>
      <c r="AD4" s="20"/>
    </row>
    <row r="5" spans="1:30" ht="27" customHeight="1">
      <c r="A5" s="55"/>
      <c r="B5" s="37"/>
      <c r="C5" s="37"/>
      <c r="D5" s="37"/>
      <c r="E5" s="8">
        <v>1</v>
      </c>
      <c r="F5" s="9" t="s">
        <v>0</v>
      </c>
      <c r="G5" s="10">
        <v>1</v>
      </c>
      <c r="H5" s="8">
        <v>0</v>
      </c>
      <c r="I5" s="9" t="s">
        <v>0</v>
      </c>
      <c r="J5" s="10">
        <v>7</v>
      </c>
      <c r="K5" s="8">
        <v>1</v>
      </c>
      <c r="L5" s="9" t="s">
        <v>0</v>
      </c>
      <c r="M5" s="10">
        <v>9</v>
      </c>
      <c r="N5" s="8">
        <v>0</v>
      </c>
      <c r="O5" s="9" t="s">
        <v>0</v>
      </c>
      <c r="P5" s="10">
        <v>21</v>
      </c>
      <c r="Q5" s="8">
        <v>0</v>
      </c>
      <c r="R5" s="9" t="s">
        <v>0</v>
      </c>
      <c r="S5" s="10">
        <v>3</v>
      </c>
      <c r="T5" s="65"/>
      <c r="U5" s="41"/>
      <c r="V5" s="41"/>
      <c r="W5" s="41"/>
      <c r="X5" s="41"/>
      <c r="Y5" s="41"/>
      <c r="Z5" s="42"/>
      <c r="AA5" s="43"/>
      <c r="AB5" s="20"/>
      <c r="AC5" s="20"/>
      <c r="AD5" s="20"/>
    </row>
    <row r="6" spans="1:30" ht="27" customHeight="1">
      <c r="A6" s="44" t="s">
        <v>16</v>
      </c>
      <c r="B6" s="35" t="s">
        <v>43</v>
      </c>
      <c r="C6" s="35"/>
      <c r="D6" s="36"/>
      <c r="E6" s="61"/>
      <c r="F6" s="61"/>
      <c r="G6" s="61"/>
      <c r="H6" s="34" t="s">
        <v>43</v>
      </c>
      <c r="I6" s="35"/>
      <c r="J6" s="36"/>
      <c r="K6" s="34" t="s">
        <v>41</v>
      </c>
      <c r="L6" s="35"/>
      <c r="M6" s="36"/>
      <c r="N6" s="34" t="s">
        <v>41</v>
      </c>
      <c r="O6" s="35"/>
      <c r="P6" s="36"/>
      <c r="Q6" s="34" t="s">
        <v>41</v>
      </c>
      <c r="R6" s="35"/>
      <c r="S6" s="36"/>
      <c r="T6" s="52">
        <f>(B7+H7+K7+N7+Q7)</f>
        <v>2</v>
      </c>
      <c r="U6" s="54">
        <f>(J7+D7+M7+P7+S7)</f>
        <v>31</v>
      </c>
      <c r="V6" s="54">
        <f>(T6-U6)</f>
        <v>-29</v>
      </c>
      <c r="W6" s="27">
        <f>COUNTIF(B6:S6,"○")</f>
        <v>0</v>
      </c>
      <c r="X6" s="27">
        <f>COUNTIF(B6:S6,"△")</f>
        <v>2</v>
      </c>
      <c r="Y6" s="27">
        <f>COUNTIF(B6:S6,"×")</f>
        <v>3</v>
      </c>
      <c r="Z6" s="29">
        <f>(3*W6+1*X6)</f>
        <v>2</v>
      </c>
      <c r="AA6" s="31">
        <v>5</v>
      </c>
      <c r="AB6" s="20"/>
      <c r="AC6" s="20"/>
      <c r="AD6" s="20"/>
    </row>
    <row r="7" spans="1:30" ht="27" customHeight="1">
      <c r="A7" s="55"/>
      <c r="B7" s="11">
        <v>1</v>
      </c>
      <c r="C7" s="11" t="s">
        <v>0</v>
      </c>
      <c r="D7" s="12">
        <v>1</v>
      </c>
      <c r="E7" s="59"/>
      <c r="F7" s="59"/>
      <c r="G7" s="59"/>
      <c r="H7" s="13">
        <v>1</v>
      </c>
      <c r="I7" s="11" t="s">
        <v>0</v>
      </c>
      <c r="J7" s="12">
        <v>1</v>
      </c>
      <c r="K7" s="13">
        <v>0</v>
      </c>
      <c r="L7" s="11" t="s">
        <v>0</v>
      </c>
      <c r="M7" s="12">
        <v>8</v>
      </c>
      <c r="N7" s="13">
        <v>0</v>
      </c>
      <c r="O7" s="11" t="s">
        <v>0</v>
      </c>
      <c r="P7" s="12">
        <v>12</v>
      </c>
      <c r="Q7" s="13">
        <v>0</v>
      </c>
      <c r="R7" s="11" t="s">
        <v>0</v>
      </c>
      <c r="S7" s="12">
        <v>9</v>
      </c>
      <c r="T7" s="53"/>
      <c r="U7" s="41"/>
      <c r="V7" s="41"/>
      <c r="W7" s="41"/>
      <c r="X7" s="41"/>
      <c r="Y7" s="41"/>
      <c r="Z7" s="42"/>
      <c r="AA7" s="43"/>
      <c r="AB7" s="20"/>
      <c r="AC7" s="20"/>
      <c r="AD7" s="20"/>
    </row>
    <row r="8" spans="1:30" ht="27" customHeight="1">
      <c r="A8" s="44" t="s">
        <v>17</v>
      </c>
      <c r="B8" s="46" t="s">
        <v>42</v>
      </c>
      <c r="C8" s="46"/>
      <c r="D8" s="47"/>
      <c r="E8" s="48" t="s">
        <v>43</v>
      </c>
      <c r="F8" s="46"/>
      <c r="G8" s="47"/>
      <c r="H8" s="37"/>
      <c r="I8" s="37"/>
      <c r="J8" s="37"/>
      <c r="K8" s="48" t="s">
        <v>41</v>
      </c>
      <c r="L8" s="46"/>
      <c r="M8" s="47"/>
      <c r="N8" s="48" t="s">
        <v>41</v>
      </c>
      <c r="O8" s="46"/>
      <c r="P8" s="47"/>
      <c r="Q8" s="48" t="s">
        <v>41</v>
      </c>
      <c r="R8" s="46"/>
      <c r="S8" s="47"/>
      <c r="T8" s="52">
        <f>(E9+B9+K9+N9+Q9)</f>
        <v>12</v>
      </c>
      <c r="U8" s="54">
        <f>(G9+D9+M9+P9+S9)</f>
        <v>10</v>
      </c>
      <c r="V8" s="54">
        <f>(T8-U8)</f>
        <v>2</v>
      </c>
      <c r="W8" s="27">
        <f>COUNTIF(B8:S8,"○")</f>
        <v>1</v>
      </c>
      <c r="X8" s="27">
        <f>COUNTIF(B8:S8,"△")</f>
        <v>1</v>
      </c>
      <c r="Y8" s="27">
        <f>COUNTIF(B8:S8,"×")</f>
        <v>3</v>
      </c>
      <c r="Z8" s="29">
        <f>(3*W8+1*X8)</f>
        <v>4</v>
      </c>
      <c r="AA8" s="31">
        <v>4</v>
      </c>
      <c r="AB8" s="20"/>
      <c r="AC8" s="20"/>
      <c r="AD8" s="20"/>
    </row>
    <row r="9" spans="1:30" ht="27" customHeight="1">
      <c r="A9" s="55"/>
      <c r="B9" s="9">
        <v>7</v>
      </c>
      <c r="C9" s="9" t="s">
        <v>0</v>
      </c>
      <c r="D9" s="10">
        <v>0</v>
      </c>
      <c r="E9" s="8">
        <v>1</v>
      </c>
      <c r="F9" s="9" t="s">
        <v>0</v>
      </c>
      <c r="G9" s="10">
        <v>1</v>
      </c>
      <c r="H9" s="37"/>
      <c r="I9" s="37"/>
      <c r="J9" s="37"/>
      <c r="K9" s="8">
        <v>1</v>
      </c>
      <c r="L9" s="9" t="s">
        <v>0</v>
      </c>
      <c r="M9" s="10">
        <v>2</v>
      </c>
      <c r="N9" s="8">
        <v>2</v>
      </c>
      <c r="O9" s="9" t="s">
        <v>0</v>
      </c>
      <c r="P9" s="10">
        <v>5</v>
      </c>
      <c r="Q9" s="8">
        <v>1</v>
      </c>
      <c r="R9" s="9" t="s">
        <v>0</v>
      </c>
      <c r="S9" s="10">
        <v>2</v>
      </c>
      <c r="T9" s="53"/>
      <c r="U9" s="41"/>
      <c r="V9" s="41"/>
      <c r="W9" s="41"/>
      <c r="X9" s="41"/>
      <c r="Y9" s="41"/>
      <c r="Z9" s="42"/>
      <c r="AA9" s="43"/>
      <c r="AB9" s="20"/>
      <c r="AC9" s="20"/>
      <c r="AD9" s="20"/>
    </row>
    <row r="10" spans="1:30" ht="27" customHeight="1">
      <c r="A10" s="44" t="s">
        <v>18</v>
      </c>
      <c r="B10" s="35" t="s">
        <v>42</v>
      </c>
      <c r="C10" s="35"/>
      <c r="D10" s="36"/>
      <c r="E10" s="34" t="s">
        <v>42</v>
      </c>
      <c r="F10" s="35"/>
      <c r="G10" s="36"/>
      <c r="H10" s="34" t="s">
        <v>42</v>
      </c>
      <c r="I10" s="35"/>
      <c r="J10" s="36"/>
      <c r="K10" s="61"/>
      <c r="L10" s="61"/>
      <c r="M10" s="61"/>
      <c r="N10" s="34" t="s">
        <v>42</v>
      </c>
      <c r="O10" s="35"/>
      <c r="P10" s="36"/>
      <c r="Q10" s="34" t="s">
        <v>42</v>
      </c>
      <c r="R10" s="35"/>
      <c r="S10" s="36"/>
      <c r="T10" s="52">
        <f>(E11+H11+B11+N11+Q11)</f>
        <v>21</v>
      </c>
      <c r="U10" s="54">
        <f>(G11+J11+D11+P11+S11)</f>
        <v>2</v>
      </c>
      <c r="V10" s="54">
        <f>(T10-U10)</f>
        <v>19</v>
      </c>
      <c r="W10" s="27">
        <f>COUNTIF(B10:S10,"○")</f>
        <v>5</v>
      </c>
      <c r="X10" s="27">
        <f>COUNTIF(B10:S10,"△")</f>
        <v>0</v>
      </c>
      <c r="Y10" s="27">
        <f>COUNTIF(B10:S10,"×")</f>
        <v>0</v>
      </c>
      <c r="Z10" s="29">
        <f>(3*W10+1*X10)</f>
        <v>15</v>
      </c>
      <c r="AA10" s="31">
        <v>1</v>
      </c>
      <c r="AB10" s="20"/>
      <c r="AC10" s="20"/>
      <c r="AD10" s="20"/>
    </row>
    <row r="11" spans="1:30" ht="27" customHeight="1">
      <c r="A11" s="55"/>
      <c r="B11" s="11">
        <v>9</v>
      </c>
      <c r="C11" s="11" t="s">
        <v>0</v>
      </c>
      <c r="D11" s="12">
        <v>1</v>
      </c>
      <c r="E11" s="13">
        <v>8</v>
      </c>
      <c r="F11" s="11" t="s">
        <v>0</v>
      </c>
      <c r="G11" s="12">
        <v>0</v>
      </c>
      <c r="H11" s="13">
        <v>2</v>
      </c>
      <c r="I11" s="11" t="s">
        <v>0</v>
      </c>
      <c r="J11" s="12">
        <v>1</v>
      </c>
      <c r="K11" s="59"/>
      <c r="L11" s="59"/>
      <c r="M11" s="59"/>
      <c r="N11" s="13">
        <v>1</v>
      </c>
      <c r="O11" s="11" t="s">
        <v>0</v>
      </c>
      <c r="P11" s="12">
        <v>0</v>
      </c>
      <c r="Q11" s="13">
        <v>1</v>
      </c>
      <c r="R11" s="11" t="s">
        <v>0</v>
      </c>
      <c r="S11" s="12">
        <v>0</v>
      </c>
      <c r="T11" s="53"/>
      <c r="U11" s="41"/>
      <c r="V11" s="41"/>
      <c r="W11" s="41"/>
      <c r="X11" s="41"/>
      <c r="Y11" s="41"/>
      <c r="Z11" s="42"/>
      <c r="AA11" s="43"/>
      <c r="AB11" s="20"/>
      <c r="AC11" s="20"/>
      <c r="AD11" s="20"/>
    </row>
    <row r="12" spans="1:30" ht="27" customHeight="1">
      <c r="A12" s="44" t="s">
        <v>59</v>
      </c>
      <c r="B12" s="46" t="s">
        <v>42</v>
      </c>
      <c r="C12" s="46"/>
      <c r="D12" s="47"/>
      <c r="E12" s="48" t="s">
        <v>42</v>
      </c>
      <c r="F12" s="46"/>
      <c r="G12" s="47"/>
      <c r="H12" s="48" t="s">
        <v>42</v>
      </c>
      <c r="I12" s="46"/>
      <c r="J12" s="47"/>
      <c r="K12" s="48" t="s">
        <v>41</v>
      </c>
      <c r="L12" s="46"/>
      <c r="M12" s="47"/>
      <c r="N12" s="56"/>
      <c r="O12" s="37"/>
      <c r="P12" s="57"/>
      <c r="Q12" s="48" t="s">
        <v>42</v>
      </c>
      <c r="R12" s="46"/>
      <c r="S12" s="47"/>
      <c r="T12" s="52">
        <f>(E13+H13+K13+B13+Q13)</f>
        <v>43</v>
      </c>
      <c r="U12" s="54">
        <f>(G13+J13+M13+D13+S13)</f>
        <v>6</v>
      </c>
      <c r="V12" s="54">
        <f>(T12-U12)</f>
        <v>37</v>
      </c>
      <c r="W12" s="27">
        <f>COUNTIF(B12:S12,"○")</f>
        <v>4</v>
      </c>
      <c r="X12" s="27">
        <f>COUNTIF(B12:S12,"△")</f>
        <v>0</v>
      </c>
      <c r="Y12" s="27">
        <f>COUNTIF(B12:S12,"×")</f>
        <v>1</v>
      </c>
      <c r="Z12" s="29">
        <f>(3*W12+1*X12)</f>
        <v>12</v>
      </c>
      <c r="AA12" s="31">
        <v>2</v>
      </c>
      <c r="AB12" s="20"/>
      <c r="AC12" s="20"/>
      <c r="AD12" s="20"/>
    </row>
    <row r="13" spans="1:30" ht="27" customHeight="1">
      <c r="A13" s="55"/>
      <c r="B13" s="11">
        <v>21</v>
      </c>
      <c r="C13" s="11" t="s">
        <v>0</v>
      </c>
      <c r="D13" s="12">
        <v>0</v>
      </c>
      <c r="E13" s="13">
        <v>12</v>
      </c>
      <c r="F13" s="11" t="s">
        <v>0</v>
      </c>
      <c r="G13" s="12">
        <v>0</v>
      </c>
      <c r="H13" s="13">
        <v>5</v>
      </c>
      <c r="I13" s="11" t="s">
        <v>0</v>
      </c>
      <c r="J13" s="12">
        <v>2</v>
      </c>
      <c r="K13" s="13">
        <v>0</v>
      </c>
      <c r="L13" s="11" t="s">
        <v>0</v>
      </c>
      <c r="M13" s="12">
        <v>1</v>
      </c>
      <c r="N13" s="58"/>
      <c r="O13" s="59"/>
      <c r="P13" s="60"/>
      <c r="Q13" s="13">
        <v>5</v>
      </c>
      <c r="R13" s="11" t="s">
        <v>0</v>
      </c>
      <c r="S13" s="12">
        <v>3</v>
      </c>
      <c r="T13" s="53"/>
      <c r="U13" s="41"/>
      <c r="V13" s="41"/>
      <c r="W13" s="41"/>
      <c r="X13" s="41"/>
      <c r="Y13" s="41"/>
      <c r="Z13" s="42"/>
      <c r="AA13" s="43"/>
      <c r="AB13" s="20"/>
      <c r="AC13" s="20"/>
      <c r="AD13" s="20"/>
    </row>
    <row r="14" spans="1:30" ht="27" customHeight="1">
      <c r="A14" s="44" t="s">
        <v>19</v>
      </c>
      <c r="B14" s="46" t="s">
        <v>42</v>
      </c>
      <c r="C14" s="46"/>
      <c r="D14" s="47"/>
      <c r="E14" s="48" t="s">
        <v>42</v>
      </c>
      <c r="F14" s="46"/>
      <c r="G14" s="47"/>
      <c r="H14" s="48" t="s">
        <v>42</v>
      </c>
      <c r="I14" s="46"/>
      <c r="J14" s="47"/>
      <c r="K14" s="48" t="s">
        <v>41</v>
      </c>
      <c r="L14" s="46"/>
      <c r="M14" s="47"/>
      <c r="N14" s="48" t="s">
        <v>41</v>
      </c>
      <c r="O14" s="46"/>
      <c r="P14" s="47"/>
      <c r="Q14" s="37"/>
      <c r="R14" s="37"/>
      <c r="S14" s="37"/>
      <c r="T14" s="52">
        <f>(E15+H15+K15+N15+B15)</f>
        <v>17</v>
      </c>
      <c r="U14" s="54">
        <f>(G15+J15+M15+P15+D15)</f>
        <v>7</v>
      </c>
      <c r="V14" s="54">
        <f>(T14-U14)</f>
        <v>10</v>
      </c>
      <c r="W14" s="27">
        <f>COUNTIF(B14:S14,"○")</f>
        <v>3</v>
      </c>
      <c r="X14" s="27">
        <f>COUNTIF(B14:S14,"△")</f>
        <v>0</v>
      </c>
      <c r="Y14" s="27">
        <f>COUNTIF(B14:S14,"×")</f>
        <v>2</v>
      </c>
      <c r="Z14" s="29">
        <f>(3*W14+1*X14)</f>
        <v>9</v>
      </c>
      <c r="AA14" s="31">
        <v>3</v>
      </c>
      <c r="AB14" s="20"/>
      <c r="AC14" s="20"/>
      <c r="AD14" s="20"/>
    </row>
    <row r="15" spans="1:30" ht="27" customHeight="1" thickBot="1">
      <c r="A15" s="45"/>
      <c r="B15" s="14">
        <v>3</v>
      </c>
      <c r="C15" s="14" t="s">
        <v>0</v>
      </c>
      <c r="D15" s="15">
        <v>0</v>
      </c>
      <c r="E15" s="16">
        <v>9</v>
      </c>
      <c r="F15" s="14" t="s">
        <v>0</v>
      </c>
      <c r="G15" s="15">
        <v>0</v>
      </c>
      <c r="H15" s="16">
        <v>2</v>
      </c>
      <c r="I15" s="14" t="s">
        <v>0</v>
      </c>
      <c r="J15" s="15">
        <v>1</v>
      </c>
      <c r="K15" s="16">
        <v>0</v>
      </c>
      <c r="L15" s="14" t="s">
        <v>0</v>
      </c>
      <c r="M15" s="15">
        <v>1</v>
      </c>
      <c r="N15" s="16">
        <v>3</v>
      </c>
      <c r="O15" s="14" t="s">
        <v>0</v>
      </c>
      <c r="P15" s="15">
        <v>5</v>
      </c>
      <c r="Q15" s="38"/>
      <c r="R15" s="38"/>
      <c r="S15" s="38"/>
      <c r="T15" s="40"/>
      <c r="U15" s="28"/>
      <c r="V15" s="28"/>
      <c r="W15" s="28"/>
      <c r="X15" s="28"/>
      <c r="Y15" s="28"/>
      <c r="Z15" s="30"/>
      <c r="AA15" s="32"/>
      <c r="AB15" s="20"/>
      <c r="AC15" s="20"/>
      <c r="AD15" s="20"/>
    </row>
    <row r="16" spans="1:30" ht="23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1"/>
      <c r="AB16" s="1"/>
      <c r="AC16" s="1"/>
      <c r="AD16" s="1"/>
    </row>
    <row r="17" spans="1:30" ht="22.5" customHeight="1">
      <c r="A17" s="1"/>
      <c r="B17" s="17" t="s">
        <v>44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  <c r="W17" s="1"/>
      <c r="X17" s="33"/>
      <c r="Y17" s="33"/>
      <c r="Z17" s="33"/>
      <c r="AA17" s="33"/>
      <c r="AB17" s="1"/>
      <c r="AC17" s="1"/>
      <c r="AD17" s="1"/>
    </row>
    <row r="18" spans="1:30" ht="22.5" customHeight="1">
      <c r="A18" s="1"/>
      <c r="B18" s="17" t="s">
        <v>45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1"/>
      <c r="Z18" s="1"/>
      <c r="AA18" s="1"/>
      <c r="AB18" s="1"/>
      <c r="AC18" s="1"/>
      <c r="AD18" s="1"/>
    </row>
    <row r="19" spans="1:30" ht="21.75" customHeight="1">
      <c r="A19" s="1"/>
      <c r="B19" s="17" t="s">
        <v>60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1"/>
      <c r="X19" s="1"/>
      <c r="Y19" s="1"/>
      <c r="Z19" s="1"/>
      <c r="AA19" s="1"/>
      <c r="AB19" s="1"/>
      <c r="AC19" s="1"/>
      <c r="AD19" s="1"/>
    </row>
    <row r="20" ht="22.5" customHeight="1"/>
    <row r="21" ht="20.25" customHeight="1">
      <c r="B21" s="17" t="s">
        <v>55</v>
      </c>
    </row>
    <row r="22" ht="21.75" customHeight="1"/>
    <row r="23" ht="24" customHeight="1"/>
    <row r="24" ht="21.75" customHeight="1"/>
    <row r="25" ht="24" customHeight="1"/>
    <row r="26" ht="22.5" customHeight="1"/>
    <row r="27" ht="22.5" customHeight="1"/>
    <row r="28" ht="23.25" customHeight="1"/>
    <row r="29" ht="22.5" customHeight="1"/>
    <row r="30" ht="12.75" customHeight="1"/>
  </sheetData>
  <sheetProtection/>
  <mergeCells count="98">
    <mergeCell ref="A1:AA1"/>
    <mergeCell ref="B3:D3"/>
    <mergeCell ref="E3:G3"/>
    <mergeCell ref="H3:J3"/>
    <mergeCell ref="K3:M3"/>
    <mergeCell ref="N3:P3"/>
    <mergeCell ref="Q3:S3"/>
    <mergeCell ref="A4:A5"/>
    <mergeCell ref="B4:D5"/>
    <mergeCell ref="E4:G4"/>
    <mergeCell ref="H4:J4"/>
    <mergeCell ref="K4:M4"/>
    <mergeCell ref="N4:P4"/>
    <mergeCell ref="Q4:S4"/>
    <mergeCell ref="T4:T5"/>
    <mergeCell ref="U4:U5"/>
    <mergeCell ref="V4:V5"/>
    <mergeCell ref="W4:W5"/>
    <mergeCell ref="X4:X5"/>
    <mergeCell ref="Y4:Y5"/>
    <mergeCell ref="Z4:Z5"/>
    <mergeCell ref="AA4:AA5"/>
    <mergeCell ref="A6:A7"/>
    <mergeCell ref="B6:D6"/>
    <mergeCell ref="E6:G7"/>
    <mergeCell ref="H6:J6"/>
    <mergeCell ref="K6:M6"/>
    <mergeCell ref="N6:P6"/>
    <mergeCell ref="Q6:S6"/>
    <mergeCell ref="T6:T7"/>
    <mergeCell ref="U6:U7"/>
    <mergeCell ref="V6:V7"/>
    <mergeCell ref="W6:W7"/>
    <mergeCell ref="X6:X7"/>
    <mergeCell ref="Y6:Y7"/>
    <mergeCell ref="Z6:Z7"/>
    <mergeCell ref="AA6:AA7"/>
    <mergeCell ref="A8:A9"/>
    <mergeCell ref="B8:D8"/>
    <mergeCell ref="E8:G8"/>
    <mergeCell ref="H8:J9"/>
    <mergeCell ref="K8:M8"/>
    <mergeCell ref="N8:P8"/>
    <mergeCell ref="Q8:S8"/>
    <mergeCell ref="T8:T9"/>
    <mergeCell ref="U8:U9"/>
    <mergeCell ref="V8:V9"/>
    <mergeCell ref="W8:W9"/>
    <mergeCell ref="X8:X9"/>
    <mergeCell ref="Y8:Y9"/>
    <mergeCell ref="Z8:Z9"/>
    <mergeCell ref="AA8:AA9"/>
    <mergeCell ref="A10:A11"/>
    <mergeCell ref="B10:D10"/>
    <mergeCell ref="E10:G10"/>
    <mergeCell ref="H10:J10"/>
    <mergeCell ref="K10:M11"/>
    <mergeCell ref="N10:P10"/>
    <mergeCell ref="Q10:S10"/>
    <mergeCell ref="T10:T11"/>
    <mergeCell ref="U10:U11"/>
    <mergeCell ref="V10:V11"/>
    <mergeCell ref="W10:W11"/>
    <mergeCell ref="X10:X11"/>
    <mergeCell ref="Y10:Y11"/>
    <mergeCell ref="Z10:Z11"/>
    <mergeCell ref="AA10:AA11"/>
    <mergeCell ref="A12:A13"/>
    <mergeCell ref="B12:D12"/>
    <mergeCell ref="E12:G12"/>
    <mergeCell ref="H12:J12"/>
    <mergeCell ref="K12:M12"/>
    <mergeCell ref="N12:P13"/>
    <mergeCell ref="Q12:S12"/>
    <mergeCell ref="T12:T13"/>
    <mergeCell ref="U12:U13"/>
    <mergeCell ref="V12:V13"/>
    <mergeCell ref="W12:W13"/>
    <mergeCell ref="X12:X13"/>
    <mergeCell ref="Y12:Y13"/>
    <mergeCell ref="Z12:Z13"/>
    <mergeCell ref="AA12:AA13"/>
    <mergeCell ref="A14:A15"/>
    <mergeCell ref="B14:D14"/>
    <mergeCell ref="E14:G14"/>
    <mergeCell ref="H14:J14"/>
    <mergeCell ref="K14:M14"/>
    <mergeCell ref="N14:P14"/>
    <mergeCell ref="Q14:S15"/>
    <mergeCell ref="Z14:Z15"/>
    <mergeCell ref="AA14:AA15"/>
    <mergeCell ref="X17:AA17"/>
    <mergeCell ref="T14:T15"/>
    <mergeCell ref="U14:U15"/>
    <mergeCell ref="V14:V15"/>
    <mergeCell ref="W14:W15"/>
    <mergeCell ref="X14:X15"/>
    <mergeCell ref="Y14:Y15"/>
  </mergeCells>
  <printOptions/>
  <pageMargins left="0.66" right="0.65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A21"/>
  <sheetViews>
    <sheetView zoomScalePageLayoutView="0" workbookViewId="0" topLeftCell="A3">
      <selection activeCell="A10" sqref="A10:AA11"/>
    </sheetView>
  </sheetViews>
  <sheetFormatPr defaultColWidth="9.00390625" defaultRowHeight="13.5"/>
  <cols>
    <col min="1" max="1" width="13.75390625" style="0" customWidth="1"/>
    <col min="2" max="20" width="4.00390625" style="0" customWidth="1"/>
    <col min="21" max="21" width="4.50390625" style="0" customWidth="1"/>
    <col min="22" max="22" width="5.375" style="0" customWidth="1"/>
    <col min="23" max="23" width="4.00390625" style="0" customWidth="1"/>
    <col min="24" max="25" width="3.75390625" style="0" customWidth="1"/>
    <col min="26" max="27" width="7.50390625" style="0" customWidth="1"/>
  </cols>
  <sheetData>
    <row r="1" spans="1:27" ht="49.5" customHeight="1">
      <c r="A1" s="67" t="s">
        <v>51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1"/>
      <c r="X2" s="1"/>
      <c r="Y2" s="1"/>
      <c r="Z2" s="1"/>
      <c r="AA2" s="1"/>
    </row>
    <row r="3" spans="1:27" ht="90" customHeight="1">
      <c r="A3" s="3"/>
      <c r="B3" s="68" t="str">
        <f>A4</f>
        <v>岐阜清流</v>
      </c>
      <c r="C3" s="69"/>
      <c r="D3" s="70"/>
      <c r="E3" s="68" t="str">
        <f>A6</f>
        <v>県岐阜商Ｂ</v>
      </c>
      <c r="F3" s="69"/>
      <c r="G3" s="70"/>
      <c r="H3" s="68" t="str">
        <f>A8</f>
        <v>岐阜第一B</v>
      </c>
      <c r="I3" s="69"/>
      <c r="J3" s="70"/>
      <c r="K3" s="68" t="str">
        <f>A10</f>
        <v>美濃加茂B</v>
      </c>
      <c r="L3" s="69"/>
      <c r="M3" s="69"/>
      <c r="N3" s="68" t="str">
        <f>A12</f>
        <v>可児</v>
      </c>
      <c r="O3" s="69"/>
      <c r="P3" s="70"/>
      <c r="Q3" s="68" t="str">
        <f>A14</f>
        <v>鶯谷</v>
      </c>
      <c r="R3" s="69"/>
      <c r="S3" s="70"/>
      <c r="T3" s="4" t="s">
        <v>33</v>
      </c>
      <c r="U3" s="5" t="s">
        <v>34</v>
      </c>
      <c r="V3" s="5" t="s">
        <v>35</v>
      </c>
      <c r="W3" s="5" t="s">
        <v>36</v>
      </c>
      <c r="X3" s="5" t="s">
        <v>37</v>
      </c>
      <c r="Y3" s="5" t="s">
        <v>38</v>
      </c>
      <c r="Z3" s="6" t="s">
        <v>39</v>
      </c>
      <c r="AA3" s="7" t="s">
        <v>40</v>
      </c>
    </row>
    <row r="4" spans="1:27" ht="27" customHeight="1">
      <c r="A4" s="66" t="s">
        <v>26</v>
      </c>
      <c r="B4" s="37"/>
      <c r="C4" s="37"/>
      <c r="D4" s="37"/>
      <c r="E4" s="48" t="s">
        <v>41</v>
      </c>
      <c r="F4" s="46"/>
      <c r="G4" s="47"/>
      <c r="H4" s="48" t="s">
        <v>41</v>
      </c>
      <c r="I4" s="46"/>
      <c r="J4" s="47"/>
      <c r="K4" s="48" t="s">
        <v>52</v>
      </c>
      <c r="L4" s="46"/>
      <c r="M4" s="46"/>
      <c r="N4" s="48" t="s">
        <v>41</v>
      </c>
      <c r="O4" s="46"/>
      <c r="P4" s="47"/>
      <c r="Q4" s="48" t="s">
        <v>41</v>
      </c>
      <c r="R4" s="46"/>
      <c r="S4" s="47"/>
      <c r="T4" s="64">
        <f>(E5+H5+K5+N5+Q5)</f>
        <v>0</v>
      </c>
      <c r="U4" s="27">
        <f>(G5+J5+M5+P5+S5)</f>
        <v>108</v>
      </c>
      <c r="V4" s="27">
        <f>(T4-U4)</f>
        <v>-108</v>
      </c>
      <c r="W4" s="27">
        <f>COUNTIF(E4:S4,"○")</f>
        <v>0</v>
      </c>
      <c r="X4" s="27">
        <f>COUNTIF(E4:S4,"△")</f>
        <v>0</v>
      </c>
      <c r="Y4" s="27">
        <f>COUNTIF(E4:S4,"×")</f>
        <v>5</v>
      </c>
      <c r="Z4" s="62">
        <f>(3*W4+1*X4)</f>
        <v>0</v>
      </c>
      <c r="AA4" s="63">
        <v>6</v>
      </c>
    </row>
    <row r="5" spans="1:27" ht="27" customHeight="1">
      <c r="A5" s="55"/>
      <c r="B5" s="37"/>
      <c r="C5" s="37"/>
      <c r="D5" s="37"/>
      <c r="E5" s="8">
        <v>0</v>
      </c>
      <c r="F5" s="9" t="s">
        <v>0</v>
      </c>
      <c r="G5" s="10">
        <v>27</v>
      </c>
      <c r="H5" s="8">
        <v>0</v>
      </c>
      <c r="I5" s="9" t="s">
        <v>0</v>
      </c>
      <c r="J5" s="10">
        <v>24</v>
      </c>
      <c r="K5" s="8">
        <v>0</v>
      </c>
      <c r="L5" s="9" t="s">
        <v>0</v>
      </c>
      <c r="M5" s="9">
        <v>25</v>
      </c>
      <c r="N5" s="8">
        <v>0</v>
      </c>
      <c r="O5" s="9" t="s">
        <v>0</v>
      </c>
      <c r="P5" s="10">
        <v>18</v>
      </c>
      <c r="Q5" s="8">
        <v>0</v>
      </c>
      <c r="R5" s="9" t="s">
        <v>0</v>
      </c>
      <c r="S5" s="10">
        <v>14</v>
      </c>
      <c r="T5" s="65"/>
      <c r="U5" s="41"/>
      <c r="V5" s="41"/>
      <c r="W5" s="41"/>
      <c r="X5" s="41"/>
      <c r="Y5" s="41"/>
      <c r="Z5" s="42"/>
      <c r="AA5" s="43"/>
    </row>
    <row r="6" spans="1:27" ht="27" customHeight="1">
      <c r="A6" s="44" t="s">
        <v>27</v>
      </c>
      <c r="B6" s="35" t="s">
        <v>42</v>
      </c>
      <c r="C6" s="35"/>
      <c r="D6" s="36"/>
      <c r="E6" s="61"/>
      <c r="F6" s="61"/>
      <c r="G6" s="61"/>
      <c r="H6" s="34" t="s">
        <v>41</v>
      </c>
      <c r="I6" s="35"/>
      <c r="J6" s="36"/>
      <c r="K6" s="34" t="s">
        <v>41</v>
      </c>
      <c r="L6" s="35"/>
      <c r="M6" s="35"/>
      <c r="N6" s="34" t="s">
        <v>42</v>
      </c>
      <c r="O6" s="35"/>
      <c r="P6" s="36"/>
      <c r="Q6" s="34" t="s">
        <v>53</v>
      </c>
      <c r="R6" s="35"/>
      <c r="S6" s="36"/>
      <c r="T6" s="52">
        <f>(B7+H7+K7+N7+Q7)</f>
        <v>36</v>
      </c>
      <c r="U6" s="54">
        <f>(J7+D7+M7+P7+S7)</f>
        <v>2</v>
      </c>
      <c r="V6" s="54">
        <f>(T6-U6)</f>
        <v>34</v>
      </c>
      <c r="W6" s="27">
        <f>COUNTIF(B6:S6,"○")</f>
        <v>3</v>
      </c>
      <c r="X6" s="27">
        <f>COUNTIF(B6:S6,"△")</f>
        <v>0</v>
      </c>
      <c r="Y6" s="27">
        <f>COUNTIF(B6:S6,"×")</f>
        <v>2</v>
      </c>
      <c r="Z6" s="29">
        <f>(3*W6+1*X6)</f>
        <v>9</v>
      </c>
      <c r="AA6" s="31">
        <v>3</v>
      </c>
    </row>
    <row r="7" spans="1:27" ht="27" customHeight="1">
      <c r="A7" s="55"/>
      <c r="B7" s="11">
        <v>27</v>
      </c>
      <c r="C7" s="11" t="s">
        <v>0</v>
      </c>
      <c r="D7" s="12">
        <v>0</v>
      </c>
      <c r="E7" s="59"/>
      <c r="F7" s="59"/>
      <c r="G7" s="59"/>
      <c r="H7" s="13">
        <v>0</v>
      </c>
      <c r="I7" s="11" t="s">
        <v>0</v>
      </c>
      <c r="J7" s="12">
        <v>1</v>
      </c>
      <c r="K7" s="13">
        <v>0</v>
      </c>
      <c r="L7" s="11" t="s">
        <v>0</v>
      </c>
      <c r="M7" s="11">
        <v>1</v>
      </c>
      <c r="N7" s="13">
        <v>4</v>
      </c>
      <c r="O7" s="11" t="s">
        <v>0</v>
      </c>
      <c r="P7" s="12">
        <v>0</v>
      </c>
      <c r="Q7" s="13">
        <v>5</v>
      </c>
      <c r="R7" s="11" t="s">
        <v>0</v>
      </c>
      <c r="S7" s="12">
        <v>0</v>
      </c>
      <c r="T7" s="53"/>
      <c r="U7" s="41"/>
      <c r="V7" s="41"/>
      <c r="W7" s="41"/>
      <c r="X7" s="41"/>
      <c r="Y7" s="41"/>
      <c r="Z7" s="42"/>
      <c r="AA7" s="43"/>
    </row>
    <row r="8" spans="1:27" ht="27" customHeight="1">
      <c r="A8" s="44" t="s">
        <v>28</v>
      </c>
      <c r="B8" s="35" t="s">
        <v>42</v>
      </c>
      <c r="C8" s="35"/>
      <c r="D8" s="36"/>
      <c r="E8" s="35" t="s">
        <v>42</v>
      </c>
      <c r="F8" s="35"/>
      <c r="G8" s="36"/>
      <c r="H8" s="37"/>
      <c r="I8" s="37"/>
      <c r="J8" s="37"/>
      <c r="K8" s="48" t="s">
        <v>53</v>
      </c>
      <c r="L8" s="46"/>
      <c r="M8" s="46"/>
      <c r="N8" s="48" t="s">
        <v>54</v>
      </c>
      <c r="O8" s="46"/>
      <c r="P8" s="47"/>
      <c r="Q8" s="34" t="s">
        <v>53</v>
      </c>
      <c r="R8" s="35"/>
      <c r="S8" s="36"/>
      <c r="T8" s="52">
        <f>(E9+B9+K9+N9+Q9)</f>
        <v>36</v>
      </c>
      <c r="U8" s="54">
        <f>(G9+D9+M9+P9+S9)</f>
        <v>4</v>
      </c>
      <c r="V8" s="54">
        <f>(T8-U8)</f>
        <v>32</v>
      </c>
      <c r="W8" s="27">
        <f>COUNTIF(B8:S8,"○")</f>
        <v>4</v>
      </c>
      <c r="X8" s="27">
        <f>COUNTIF(B8:S8,"△")</f>
        <v>1</v>
      </c>
      <c r="Y8" s="27">
        <f>COUNTIF(B8:S8,"×")</f>
        <v>0</v>
      </c>
      <c r="Z8" s="29">
        <f>(3*W8+1*X8)</f>
        <v>13</v>
      </c>
      <c r="AA8" s="31">
        <v>1</v>
      </c>
    </row>
    <row r="9" spans="1:27" ht="27" customHeight="1">
      <c r="A9" s="55"/>
      <c r="B9" s="9">
        <v>24</v>
      </c>
      <c r="C9" s="9" t="s">
        <v>0</v>
      </c>
      <c r="D9" s="10">
        <v>0</v>
      </c>
      <c r="E9" s="8">
        <v>1</v>
      </c>
      <c r="F9" s="9" t="s">
        <v>0</v>
      </c>
      <c r="G9" s="10">
        <v>0</v>
      </c>
      <c r="H9" s="37"/>
      <c r="I9" s="37"/>
      <c r="J9" s="37"/>
      <c r="K9" s="8">
        <v>1</v>
      </c>
      <c r="L9" s="9" t="s">
        <v>0</v>
      </c>
      <c r="M9" s="9">
        <v>0</v>
      </c>
      <c r="N9" s="8">
        <v>3</v>
      </c>
      <c r="O9" s="9" t="s">
        <v>0</v>
      </c>
      <c r="P9" s="10">
        <v>3</v>
      </c>
      <c r="Q9" s="8">
        <v>7</v>
      </c>
      <c r="R9" s="9" t="s">
        <v>0</v>
      </c>
      <c r="S9" s="10">
        <v>1</v>
      </c>
      <c r="T9" s="53"/>
      <c r="U9" s="41"/>
      <c r="V9" s="41"/>
      <c r="W9" s="41"/>
      <c r="X9" s="41"/>
      <c r="Y9" s="41"/>
      <c r="Z9" s="42"/>
      <c r="AA9" s="43"/>
    </row>
    <row r="10" spans="1:27" ht="27" customHeight="1">
      <c r="A10" s="72" t="s">
        <v>29</v>
      </c>
      <c r="B10" s="74" t="s">
        <v>53</v>
      </c>
      <c r="C10" s="74"/>
      <c r="D10" s="75"/>
      <c r="E10" s="74" t="s">
        <v>42</v>
      </c>
      <c r="F10" s="74"/>
      <c r="G10" s="75"/>
      <c r="H10" s="76" t="s">
        <v>52</v>
      </c>
      <c r="I10" s="74"/>
      <c r="J10" s="75"/>
      <c r="K10" s="77"/>
      <c r="L10" s="77"/>
      <c r="M10" s="77"/>
      <c r="N10" s="76" t="s">
        <v>42</v>
      </c>
      <c r="O10" s="74"/>
      <c r="P10" s="75"/>
      <c r="Q10" s="74" t="s">
        <v>42</v>
      </c>
      <c r="R10" s="74"/>
      <c r="S10" s="75"/>
      <c r="T10" s="79">
        <f>(E11+H11+B11+N11+Q11)</f>
        <v>35</v>
      </c>
      <c r="U10" s="81">
        <f>(G11+J11+D11+P11+S11)</f>
        <v>1</v>
      </c>
      <c r="V10" s="81">
        <f>(T10-U10)</f>
        <v>34</v>
      </c>
      <c r="W10" s="83">
        <f>COUNTIF(B10:S10,"○")</f>
        <v>4</v>
      </c>
      <c r="X10" s="83">
        <f>COUNTIF(B10:S10,"△")</f>
        <v>0</v>
      </c>
      <c r="Y10" s="83">
        <f>COUNTIF(B10:S10,"×")</f>
        <v>1</v>
      </c>
      <c r="Z10" s="84">
        <f>(3*W10+1*X10)</f>
        <v>12</v>
      </c>
      <c r="AA10" s="86">
        <v>2</v>
      </c>
    </row>
    <row r="11" spans="1:27" ht="27" customHeight="1">
      <c r="A11" s="73"/>
      <c r="B11" s="21">
        <v>25</v>
      </c>
      <c r="C11" s="21" t="s">
        <v>0</v>
      </c>
      <c r="D11" s="22">
        <v>0</v>
      </c>
      <c r="E11" s="23">
        <v>1</v>
      </c>
      <c r="F11" s="21" t="s">
        <v>0</v>
      </c>
      <c r="G11" s="22">
        <v>0</v>
      </c>
      <c r="H11" s="23">
        <v>0</v>
      </c>
      <c r="I11" s="21" t="s">
        <v>0</v>
      </c>
      <c r="J11" s="22">
        <v>1</v>
      </c>
      <c r="K11" s="78"/>
      <c r="L11" s="78"/>
      <c r="M11" s="78"/>
      <c r="N11" s="23">
        <v>1</v>
      </c>
      <c r="O11" s="21" t="s">
        <v>0</v>
      </c>
      <c r="P11" s="22">
        <v>0</v>
      </c>
      <c r="Q11" s="23">
        <v>8</v>
      </c>
      <c r="R11" s="21" t="s">
        <v>0</v>
      </c>
      <c r="S11" s="22">
        <v>0</v>
      </c>
      <c r="T11" s="80"/>
      <c r="U11" s="82"/>
      <c r="V11" s="82"/>
      <c r="W11" s="82"/>
      <c r="X11" s="82"/>
      <c r="Y11" s="82"/>
      <c r="Z11" s="85"/>
      <c r="AA11" s="87"/>
    </row>
    <row r="12" spans="1:27" ht="27" customHeight="1">
      <c r="A12" s="44" t="s">
        <v>30</v>
      </c>
      <c r="B12" s="35" t="s">
        <v>42</v>
      </c>
      <c r="C12" s="35"/>
      <c r="D12" s="36"/>
      <c r="E12" s="48" t="s">
        <v>41</v>
      </c>
      <c r="F12" s="46"/>
      <c r="G12" s="47"/>
      <c r="H12" s="48" t="s">
        <v>43</v>
      </c>
      <c r="I12" s="46"/>
      <c r="J12" s="47"/>
      <c r="K12" s="48" t="s">
        <v>41</v>
      </c>
      <c r="L12" s="46"/>
      <c r="M12" s="46"/>
      <c r="N12" s="56"/>
      <c r="O12" s="37"/>
      <c r="P12" s="57"/>
      <c r="Q12" s="48" t="s">
        <v>41</v>
      </c>
      <c r="R12" s="46"/>
      <c r="S12" s="47"/>
      <c r="T12" s="52">
        <f>(E13+H13+K13+B13+Q13)</f>
        <v>22</v>
      </c>
      <c r="U12" s="54">
        <f>(G13+J13+M13+D13+S13)</f>
        <v>10</v>
      </c>
      <c r="V12" s="54">
        <f>(T12-U12)</f>
        <v>12</v>
      </c>
      <c r="W12" s="27">
        <f>COUNTIF(B12:S12,"○")</f>
        <v>1</v>
      </c>
      <c r="X12" s="27">
        <f>COUNTIF(B12:S12,"△")</f>
        <v>1</v>
      </c>
      <c r="Y12" s="27">
        <f>COUNTIF(B12:S12,"×")</f>
        <v>3</v>
      </c>
      <c r="Z12" s="29">
        <f>(3*W12+1*X12)</f>
        <v>4</v>
      </c>
      <c r="AA12" s="31">
        <v>5</v>
      </c>
    </row>
    <row r="13" spans="1:27" ht="27" customHeight="1">
      <c r="A13" s="55"/>
      <c r="B13" s="11">
        <v>18</v>
      </c>
      <c r="C13" s="11" t="s">
        <v>0</v>
      </c>
      <c r="D13" s="12">
        <v>0</v>
      </c>
      <c r="E13" s="13">
        <v>0</v>
      </c>
      <c r="F13" s="11" t="s">
        <v>0</v>
      </c>
      <c r="G13" s="12">
        <v>4</v>
      </c>
      <c r="H13" s="13">
        <v>3</v>
      </c>
      <c r="I13" s="11" t="s">
        <v>0</v>
      </c>
      <c r="J13" s="12">
        <v>3</v>
      </c>
      <c r="K13" s="13">
        <v>0</v>
      </c>
      <c r="L13" s="11" t="s">
        <v>0</v>
      </c>
      <c r="M13" s="11">
        <v>1</v>
      </c>
      <c r="N13" s="58"/>
      <c r="O13" s="59"/>
      <c r="P13" s="60"/>
      <c r="Q13" s="13">
        <v>1</v>
      </c>
      <c r="R13" s="11" t="s">
        <v>0</v>
      </c>
      <c r="S13" s="12">
        <v>2</v>
      </c>
      <c r="T13" s="53"/>
      <c r="U13" s="41"/>
      <c r="V13" s="41"/>
      <c r="W13" s="41"/>
      <c r="X13" s="41"/>
      <c r="Y13" s="41"/>
      <c r="Z13" s="42"/>
      <c r="AA13" s="43"/>
    </row>
    <row r="14" spans="1:27" ht="27" customHeight="1">
      <c r="A14" s="44" t="s">
        <v>31</v>
      </c>
      <c r="B14" s="35" t="s">
        <v>42</v>
      </c>
      <c r="C14" s="35"/>
      <c r="D14" s="36"/>
      <c r="E14" s="48" t="s">
        <v>52</v>
      </c>
      <c r="F14" s="46"/>
      <c r="G14" s="47"/>
      <c r="H14" s="48" t="s">
        <v>52</v>
      </c>
      <c r="I14" s="46"/>
      <c r="J14" s="47"/>
      <c r="K14" s="48" t="s">
        <v>41</v>
      </c>
      <c r="L14" s="46"/>
      <c r="M14" s="46"/>
      <c r="N14" s="34" t="s">
        <v>42</v>
      </c>
      <c r="O14" s="35"/>
      <c r="P14" s="36"/>
      <c r="Q14" s="37"/>
      <c r="R14" s="37"/>
      <c r="S14" s="37"/>
      <c r="T14" s="52">
        <f>(E15+H15+K15+N15+B15)</f>
        <v>17</v>
      </c>
      <c r="U14" s="54">
        <f>(G15+J15+M15+P15+D15)</f>
        <v>21</v>
      </c>
      <c r="V14" s="54">
        <f>(T14-U14)</f>
        <v>-4</v>
      </c>
      <c r="W14" s="27">
        <f>COUNTIF(B14:S14,"○")</f>
        <v>2</v>
      </c>
      <c r="X14" s="27">
        <f>COUNTIF(B14:S14,"△")</f>
        <v>0</v>
      </c>
      <c r="Y14" s="27">
        <f>COUNTIF(B14:S14,"×")</f>
        <v>3</v>
      </c>
      <c r="Z14" s="29">
        <f>(3*W14+1*X14)</f>
        <v>6</v>
      </c>
      <c r="AA14" s="31">
        <v>4</v>
      </c>
    </row>
    <row r="15" spans="1:27" ht="27" customHeight="1" thickBot="1">
      <c r="A15" s="45"/>
      <c r="B15" s="14">
        <v>14</v>
      </c>
      <c r="C15" s="14" t="s">
        <v>0</v>
      </c>
      <c r="D15" s="15">
        <v>0</v>
      </c>
      <c r="E15" s="16">
        <v>0</v>
      </c>
      <c r="F15" s="14" t="s">
        <v>0</v>
      </c>
      <c r="G15" s="15">
        <v>5</v>
      </c>
      <c r="H15" s="16">
        <v>1</v>
      </c>
      <c r="I15" s="14" t="s">
        <v>0</v>
      </c>
      <c r="J15" s="15">
        <v>7</v>
      </c>
      <c r="K15" s="16">
        <v>0</v>
      </c>
      <c r="L15" s="14" t="s">
        <v>0</v>
      </c>
      <c r="M15" s="14">
        <v>8</v>
      </c>
      <c r="N15" s="16">
        <v>2</v>
      </c>
      <c r="O15" s="14" t="s">
        <v>0</v>
      </c>
      <c r="P15" s="15">
        <v>1</v>
      </c>
      <c r="Q15" s="38"/>
      <c r="R15" s="38"/>
      <c r="S15" s="38"/>
      <c r="T15" s="40"/>
      <c r="U15" s="28"/>
      <c r="V15" s="28"/>
      <c r="W15" s="28"/>
      <c r="X15" s="28"/>
      <c r="Y15" s="28"/>
      <c r="Z15" s="30"/>
      <c r="AA15" s="32"/>
    </row>
    <row r="16" spans="1:27" ht="23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1"/>
    </row>
    <row r="17" spans="1:27" ht="22.5" customHeight="1">
      <c r="A17" s="1"/>
      <c r="B17" s="17" t="s">
        <v>44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  <c r="W17" s="1"/>
      <c r="X17" s="33"/>
      <c r="Y17" s="33"/>
      <c r="Z17" s="33"/>
      <c r="AA17" s="33"/>
    </row>
    <row r="18" spans="1:27" ht="22.5" customHeight="1">
      <c r="A18" s="1"/>
      <c r="B18" s="17" t="s">
        <v>45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1"/>
      <c r="Z18" s="1"/>
      <c r="AA18" s="1"/>
    </row>
    <row r="19" spans="1:27" ht="21.75" customHeight="1">
      <c r="A19" s="1"/>
      <c r="B19" s="17" t="s">
        <v>48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1"/>
      <c r="X19" s="1"/>
      <c r="Y19" s="1"/>
      <c r="Z19" s="1"/>
      <c r="AA19" s="1"/>
    </row>
    <row r="20" ht="22.5" customHeight="1"/>
    <row r="21" ht="20.25" customHeight="1">
      <c r="B21" s="17" t="s">
        <v>55</v>
      </c>
    </row>
    <row r="22" ht="21.75" customHeight="1"/>
    <row r="23" ht="24" customHeight="1"/>
    <row r="24" ht="21.75" customHeight="1"/>
    <row r="25" ht="24" customHeight="1"/>
    <row r="26" ht="22.5" customHeight="1"/>
    <row r="27" ht="22.5" customHeight="1"/>
    <row r="28" ht="23.25" customHeight="1"/>
    <row r="29" ht="22.5" customHeight="1"/>
    <row r="30" ht="12.75" customHeight="1"/>
  </sheetData>
  <sheetProtection/>
  <mergeCells count="98">
    <mergeCell ref="Z14:Z15"/>
    <mergeCell ref="AA14:AA15"/>
    <mergeCell ref="X17:AA17"/>
    <mergeCell ref="T14:T15"/>
    <mergeCell ref="U14:U15"/>
    <mergeCell ref="V14:V15"/>
    <mergeCell ref="W14:W15"/>
    <mergeCell ref="X14:X15"/>
    <mergeCell ref="Y14:Y15"/>
    <mergeCell ref="Y12:Y13"/>
    <mergeCell ref="Z12:Z13"/>
    <mergeCell ref="AA12:AA13"/>
    <mergeCell ref="A14:A15"/>
    <mergeCell ref="B14:D14"/>
    <mergeCell ref="E14:G14"/>
    <mergeCell ref="H14:J14"/>
    <mergeCell ref="K14:M14"/>
    <mergeCell ref="N14:P14"/>
    <mergeCell ref="Q14:S15"/>
    <mergeCell ref="Q12:S12"/>
    <mergeCell ref="T12:T13"/>
    <mergeCell ref="U12:U13"/>
    <mergeCell ref="V12:V13"/>
    <mergeCell ref="W12:W13"/>
    <mergeCell ref="X12:X13"/>
    <mergeCell ref="A12:A13"/>
    <mergeCell ref="B12:D12"/>
    <mergeCell ref="E12:G12"/>
    <mergeCell ref="H12:J12"/>
    <mergeCell ref="K12:M12"/>
    <mergeCell ref="N12:P13"/>
    <mergeCell ref="V10:V11"/>
    <mergeCell ref="W10:W11"/>
    <mergeCell ref="X10:X11"/>
    <mergeCell ref="Y10:Y11"/>
    <mergeCell ref="Z10:Z11"/>
    <mergeCell ref="AA10:AA11"/>
    <mergeCell ref="AA8:AA9"/>
    <mergeCell ref="A10:A11"/>
    <mergeCell ref="B10:D10"/>
    <mergeCell ref="E10:G10"/>
    <mergeCell ref="H10:J10"/>
    <mergeCell ref="K10:M11"/>
    <mergeCell ref="N10:P10"/>
    <mergeCell ref="Q10:S10"/>
    <mergeCell ref="T10:T11"/>
    <mergeCell ref="U10:U11"/>
    <mergeCell ref="U8:U9"/>
    <mergeCell ref="V8:V9"/>
    <mergeCell ref="W8:W9"/>
    <mergeCell ref="X8:X9"/>
    <mergeCell ref="Y8:Y9"/>
    <mergeCell ref="Z8:Z9"/>
    <mergeCell ref="Z6:Z7"/>
    <mergeCell ref="AA6:AA7"/>
    <mergeCell ref="A8:A9"/>
    <mergeCell ref="B8:D8"/>
    <mergeCell ref="E8:G8"/>
    <mergeCell ref="H8:J9"/>
    <mergeCell ref="K8:M8"/>
    <mergeCell ref="N8:P8"/>
    <mergeCell ref="Q8:S8"/>
    <mergeCell ref="T8:T9"/>
    <mergeCell ref="T6:T7"/>
    <mergeCell ref="U6:U7"/>
    <mergeCell ref="V6:V7"/>
    <mergeCell ref="W6:W7"/>
    <mergeCell ref="X6:X7"/>
    <mergeCell ref="Y6:Y7"/>
    <mergeCell ref="Y4:Y5"/>
    <mergeCell ref="Z4:Z5"/>
    <mergeCell ref="AA4:AA5"/>
    <mergeCell ref="A6:A7"/>
    <mergeCell ref="B6:D6"/>
    <mergeCell ref="E6:G7"/>
    <mergeCell ref="H6:J6"/>
    <mergeCell ref="K6:M6"/>
    <mergeCell ref="N6:P6"/>
    <mergeCell ref="Q6:S6"/>
    <mergeCell ref="Q4:S4"/>
    <mergeCell ref="T4:T5"/>
    <mergeCell ref="U4:U5"/>
    <mergeCell ref="V4:V5"/>
    <mergeCell ref="W4:W5"/>
    <mergeCell ref="X4:X5"/>
    <mergeCell ref="A4:A5"/>
    <mergeCell ref="B4:D5"/>
    <mergeCell ref="E4:G4"/>
    <mergeCell ref="H4:J4"/>
    <mergeCell ref="K4:M4"/>
    <mergeCell ref="N4:P4"/>
    <mergeCell ref="A1:AA1"/>
    <mergeCell ref="B3:D3"/>
    <mergeCell ref="E3:G3"/>
    <mergeCell ref="H3:J3"/>
    <mergeCell ref="K3:M3"/>
    <mergeCell ref="N3:P3"/>
    <mergeCell ref="Q3:S3"/>
  </mergeCells>
  <printOptions/>
  <pageMargins left="0.66" right="0.65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9"/>
  <sheetViews>
    <sheetView zoomScalePageLayoutView="0" workbookViewId="0" topLeftCell="A7">
      <selection activeCell="A14" sqref="A14:AA15"/>
    </sheetView>
  </sheetViews>
  <sheetFormatPr defaultColWidth="9.00390625" defaultRowHeight="13.5"/>
  <cols>
    <col min="1" max="1" width="13.75390625" style="0" customWidth="1"/>
    <col min="2" max="21" width="4.00390625" style="0" customWidth="1"/>
    <col min="22" max="22" width="4.50390625" style="0" customWidth="1"/>
    <col min="23" max="23" width="4.00390625" style="0" customWidth="1"/>
    <col min="24" max="25" width="3.75390625" style="0" customWidth="1"/>
    <col min="26" max="27" width="7.50390625" style="0" customWidth="1"/>
  </cols>
  <sheetData>
    <row r="1" spans="1:27" ht="49.5" customHeight="1">
      <c r="A1" s="67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1"/>
      <c r="X2" s="1"/>
      <c r="Y2" s="1"/>
      <c r="Z2" s="1"/>
      <c r="AA2" s="1"/>
    </row>
    <row r="3" spans="1:27" ht="90" customHeight="1">
      <c r="A3" s="3"/>
      <c r="B3" s="68" t="str">
        <f>A4</f>
        <v>斐太</v>
      </c>
      <c r="C3" s="69"/>
      <c r="D3" s="70"/>
      <c r="E3" s="68" t="str">
        <f>A6</f>
        <v>加茂</v>
      </c>
      <c r="F3" s="69"/>
      <c r="G3" s="70"/>
      <c r="H3" s="68" t="str">
        <f>A8</f>
        <v>加納</v>
      </c>
      <c r="I3" s="69"/>
      <c r="J3" s="70"/>
      <c r="K3" s="68" t="str">
        <f>A10</f>
        <v>岐阜聖徳</v>
      </c>
      <c r="L3" s="69"/>
      <c r="M3" s="70"/>
      <c r="N3" s="68" t="str">
        <f>A12</f>
        <v>関商工B</v>
      </c>
      <c r="O3" s="69"/>
      <c r="P3" s="70"/>
      <c r="Q3" s="68" t="str">
        <f>A14</f>
        <v>岐阜第一A</v>
      </c>
      <c r="R3" s="69"/>
      <c r="S3" s="70"/>
      <c r="T3" s="4" t="s">
        <v>33</v>
      </c>
      <c r="U3" s="5" t="s">
        <v>34</v>
      </c>
      <c r="V3" s="5" t="s">
        <v>35</v>
      </c>
      <c r="W3" s="5" t="s">
        <v>36</v>
      </c>
      <c r="X3" s="5" t="s">
        <v>37</v>
      </c>
      <c r="Y3" s="5" t="s">
        <v>38</v>
      </c>
      <c r="Z3" s="6" t="s">
        <v>39</v>
      </c>
      <c r="AA3" s="7" t="s">
        <v>40</v>
      </c>
    </row>
    <row r="4" spans="1:27" ht="27" customHeight="1">
      <c r="A4" s="66" t="str">
        <f>'[2]対戦表（様式１）'!H2</f>
        <v>斐太</v>
      </c>
      <c r="B4" s="37"/>
      <c r="C4" s="37"/>
      <c r="D4" s="37"/>
      <c r="E4" s="48" t="s">
        <v>41</v>
      </c>
      <c r="F4" s="46"/>
      <c r="G4" s="47"/>
      <c r="H4" s="48" t="s">
        <v>42</v>
      </c>
      <c r="I4" s="46"/>
      <c r="J4" s="47"/>
      <c r="K4" s="48" t="s">
        <v>41</v>
      </c>
      <c r="L4" s="46"/>
      <c r="M4" s="47"/>
      <c r="N4" s="48" t="s">
        <v>41</v>
      </c>
      <c r="O4" s="46"/>
      <c r="P4" s="47"/>
      <c r="Q4" s="34" t="s">
        <v>41</v>
      </c>
      <c r="R4" s="35"/>
      <c r="S4" s="36"/>
      <c r="T4" s="64">
        <f>(E5+H5+K5+N5+Q5)</f>
        <v>5</v>
      </c>
      <c r="U4" s="27">
        <f>(G5+J5+M5+P5+S5)</f>
        <v>9</v>
      </c>
      <c r="V4" s="27">
        <f>(T4-U4)</f>
        <v>-4</v>
      </c>
      <c r="W4" s="27">
        <f>COUNTIF(E4:S4,"○")</f>
        <v>1</v>
      </c>
      <c r="X4" s="27">
        <f>COUNTIF(E4:S4,"△")</f>
        <v>0</v>
      </c>
      <c r="Y4" s="27">
        <f>COUNTIF(E4:S4,"×")</f>
        <v>4</v>
      </c>
      <c r="Z4" s="62">
        <f>(3*W4+1*X4)</f>
        <v>3</v>
      </c>
      <c r="AA4" s="63">
        <v>5</v>
      </c>
    </row>
    <row r="5" spans="1:27" ht="27" customHeight="1">
      <c r="A5" s="55"/>
      <c r="B5" s="37"/>
      <c r="C5" s="37"/>
      <c r="D5" s="37"/>
      <c r="E5" s="8">
        <v>0</v>
      </c>
      <c r="F5" s="9" t="s">
        <v>0</v>
      </c>
      <c r="G5" s="10">
        <v>1</v>
      </c>
      <c r="H5" s="8">
        <v>2</v>
      </c>
      <c r="I5" s="9" t="s">
        <v>0</v>
      </c>
      <c r="J5" s="10">
        <v>0</v>
      </c>
      <c r="K5" s="8">
        <v>2</v>
      </c>
      <c r="L5" s="9" t="s">
        <v>0</v>
      </c>
      <c r="M5" s="10">
        <v>3</v>
      </c>
      <c r="N5" s="8">
        <v>1</v>
      </c>
      <c r="O5" s="9" t="s">
        <v>0</v>
      </c>
      <c r="P5" s="10">
        <v>3</v>
      </c>
      <c r="Q5" s="8">
        <v>0</v>
      </c>
      <c r="R5" s="9" t="s">
        <v>0</v>
      </c>
      <c r="S5" s="10">
        <v>2</v>
      </c>
      <c r="T5" s="65"/>
      <c r="U5" s="41"/>
      <c r="V5" s="41"/>
      <c r="W5" s="41"/>
      <c r="X5" s="41"/>
      <c r="Y5" s="41"/>
      <c r="Z5" s="42"/>
      <c r="AA5" s="43"/>
    </row>
    <row r="6" spans="1:27" ht="27" customHeight="1">
      <c r="A6" s="44" t="str">
        <f>'[2]対戦表（様式１）'!H3</f>
        <v>加茂</v>
      </c>
      <c r="B6" s="35" t="s">
        <v>42</v>
      </c>
      <c r="C6" s="35"/>
      <c r="D6" s="36"/>
      <c r="E6" s="61"/>
      <c r="F6" s="61"/>
      <c r="G6" s="61"/>
      <c r="H6" s="34" t="s">
        <v>43</v>
      </c>
      <c r="I6" s="35"/>
      <c r="J6" s="36"/>
      <c r="K6" s="34" t="s">
        <v>41</v>
      </c>
      <c r="L6" s="35"/>
      <c r="M6" s="36"/>
      <c r="N6" s="34" t="s">
        <v>41</v>
      </c>
      <c r="O6" s="35"/>
      <c r="P6" s="36"/>
      <c r="Q6" s="34" t="s">
        <v>43</v>
      </c>
      <c r="R6" s="35"/>
      <c r="S6" s="36"/>
      <c r="T6" s="52">
        <f>(B7+H7+K7+N7+Q7)</f>
        <v>5</v>
      </c>
      <c r="U6" s="27">
        <f>(D7+J7+M7+P7+S7)</f>
        <v>9</v>
      </c>
      <c r="V6" s="54">
        <f>(T6-U6)</f>
        <v>-4</v>
      </c>
      <c r="W6" s="27">
        <f>COUNTIF(B6:S6,"○")</f>
        <v>1</v>
      </c>
      <c r="X6" s="27">
        <f>COUNTIF(B6:S6,"△")</f>
        <v>2</v>
      </c>
      <c r="Y6" s="27">
        <f>COUNTIF(B6:S6,"×")</f>
        <v>2</v>
      </c>
      <c r="Z6" s="29">
        <f>(3*W6+1*X6)</f>
        <v>5</v>
      </c>
      <c r="AA6" s="31">
        <v>4</v>
      </c>
    </row>
    <row r="7" spans="1:27" ht="27" customHeight="1">
      <c r="A7" s="55"/>
      <c r="B7" s="11">
        <v>1</v>
      </c>
      <c r="C7" s="11" t="s">
        <v>0</v>
      </c>
      <c r="D7" s="12">
        <v>0</v>
      </c>
      <c r="E7" s="59"/>
      <c r="F7" s="59"/>
      <c r="G7" s="59"/>
      <c r="H7" s="13">
        <v>1</v>
      </c>
      <c r="I7" s="11" t="s">
        <v>0</v>
      </c>
      <c r="J7" s="12">
        <v>1</v>
      </c>
      <c r="K7" s="13">
        <v>1</v>
      </c>
      <c r="L7" s="11" t="s">
        <v>0</v>
      </c>
      <c r="M7" s="12">
        <v>2</v>
      </c>
      <c r="N7" s="13">
        <v>0</v>
      </c>
      <c r="O7" s="11" t="s">
        <v>0</v>
      </c>
      <c r="P7" s="12">
        <v>4</v>
      </c>
      <c r="Q7" s="13">
        <v>2</v>
      </c>
      <c r="R7" s="11" t="s">
        <v>0</v>
      </c>
      <c r="S7" s="12">
        <v>2</v>
      </c>
      <c r="T7" s="53"/>
      <c r="U7" s="41"/>
      <c r="V7" s="41"/>
      <c r="W7" s="41"/>
      <c r="X7" s="41"/>
      <c r="Y7" s="41"/>
      <c r="Z7" s="42"/>
      <c r="AA7" s="43"/>
    </row>
    <row r="8" spans="1:27" ht="27" customHeight="1">
      <c r="A8" s="44" t="str">
        <f>'[2]対戦表（様式１）'!H4</f>
        <v>加納</v>
      </c>
      <c r="B8" s="46" t="s">
        <v>41</v>
      </c>
      <c r="C8" s="46"/>
      <c r="D8" s="47"/>
      <c r="E8" s="48" t="s">
        <v>43</v>
      </c>
      <c r="F8" s="46"/>
      <c r="G8" s="47"/>
      <c r="H8" s="37"/>
      <c r="I8" s="37"/>
      <c r="J8" s="37"/>
      <c r="K8" s="48" t="s">
        <v>41</v>
      </c>
      <c r="L8" s="46"/>
      <c r="M8" s="47"/>
      <c r="N8" s="48" t="s">
        <v>43</v>
      </c>
      <c r="O8" s="46"/>
      <c r="P8" s="47"/>
      <c r="Q8" s="34" t="s">
        <v>41</v>
      </c>
      <c r="R8" s="35"/>
      <c r="S8" s="36"/>
      <c r="T8" s="52">
        <f>(B9+E9+K9+N9+Q9)</f>
        <v>4</v>
      </c>
      <c r="U8" s="27">
        <f>(D9+G9+M9+P9+S9)</f>
        <v>12</v>
      </c>
      <c r="V8" s="54">
        <f>(T8-U8)</f>
        <v>-8</v>
      </c>
      <c r="W8" s="27">
        <f>COUNTIF(B8:S8,"○")</f>
        <v>0</v>
      </c>
      <c r="X8" s="27">
        <f>COUNTIF(B8:S8,"△")</f>
        <v>2</v>
      </c>
      <c r="Y8" s="27">
        <f>COUNTIF(B8:S8,"×")</f>
        <v>3</v>
      </c>
      <c r="Z8" s="29">
        <f>(3*W8+1*X8)</f>
        <v>2</v>
      </c>
      <c r="AA8" s="31">
        <v>6</v>
      </c>
    </row>
    <row r="9" spans="1:27" ht="27" customHeight="1">
      <c r="A9" s="55"/>
      <c r="B9" s="9">
        <v>0</v>
      </c>
      <c r="C9" s="9" t="s">
        <v>0</v>
      </c>
      <c r="D9" s="10">
        <v>2</v>
      </c>
      <c r="E9" s="8">
        <v>1</v>
      </c>
      <c r="F9" s="9" t="s">
        <v>0</v>
      </c>
      <c r="G9" s="10">
        <v>1</v>
      </c>
      <c r="H9" s="37"/>
      <c r="I9" s="37"/>
      <c r="J9" s="37"/>
      <c r="K9" s="8">
        <v>1</v>
      </c>
      <c r="L9" s="9" t="s">
        <v>0</v>
      </c>
      <c r="M9" s="10">
        <v>3</v>
      </c>
      <c r="N9" s="8">
        <v>2</v>
      </c>
      <c r="O9" s="9" t="s">
        <v>0</v>
      </c>
      <c r="P9" s="10">
        <v>2</v>
      </c>
      <c r="Q9" s="8">
        <v>0</v>
      </c>
      <c r="R9" s="9" t="s">
        <v>0</v>
      </c>
      <c r="S9" s="10">
        <v>4</v>
      </c>
      <c r="T9" s="53"/>
      <c r="U9" s="41"/>
      <c r="V9" s="41"/>
      <c r="W9" s="41"/>
      <c r="X9" s="41"/>
      <c r="Y9" s="41"/>
      <c r="Z9" s="42"/>
      <c r="AA9" s="43"/>
    </row>
    <row r="10" spans="1:27" ht="27" customHeight="1">
      <c r="A10" s="44" t="str">
        <f>'[2]対戦表（様式１）'!H5</f>
        <v>岐阜聖徳</v>
      </c>
      <c r="B10" s="35" t="s">
        <v>42</v>
      </c>
      <c r="C10" s="35"/>
      <c r="D10" s="36"/>
      <c r="E10" s="34" t="s">
        <v>42</v>
      </c>
      <c r="F10" s="35"/>
      <c r="G10" s="36"/>
      <c r="H10" s="34" t="s">
        <v>42</v>
      </c>
      <c r="I10" s="35"/>
      <c r="J10" s="36"/>
      <c r="K10" s="61"/>
      <c r="L10" s="61"/>
      <c r="M10" s="61"/>
      <c r="N10" s="34" t="s">
        <v>42</v>
      </c>
      <c r="O10" s="35"/>
      <c r="P10" s="36"/>
      <c r="Q10" s="34" t="s">
        <v>41</v>
      </c>
      <c r="R10" s="35"/>
      <c r="S10" s="36"/>
      <c r="T10" s="52">
        <f>(B11+E11+H11+N11+Q11)</f>
        <v>10</v>
      </c>
      <c r="U10" s="27">
        <f>(D11+G11+J11+P11+S11)</f>
        <v>6</v>
      </c>
      <c r="V10" s="54">
        <f>(T10-U10)</f>
        <v>4</v>
      </c>
      <c r="W10" s="27">
        <f>COUNTIF(B10:S10,"○")</f>
        <v>4</v>
      </c>
      <c r="X10" s="27">
        <f>COUNTIF(B10:S10,"△")</f>
        <v>0</v>
      </c>
      <c r="Y10" s="27">
        <f>COUNTIF(B10:S10,"×")</f>
        <v>1</v>
      </c>
      <c r="Z10" s="29">
        <f>(3*W10+1*X10)</f>
        <v>12</v>
      </c>
      <c r="AA10" s="31">
        <v>2</v>
      </c>
    </row>
    <row r="11" spans="1:27" ht="27" customHeight="1">
      <c r="A11" s="55"/>
      <c r="B11" s="11">
        <v>3</v>
      </c>
      <c r="C11" s="11" t="s">
        <v>0</v>
      </c>
      <c r="D11" s="12">
        <v>2</v>
      </c>
      <c r="E11" s="13">
        <v>2</v>
      </c>
      <c r="F11" s="11" t="s">
        <v>0</v>
      </c>
      <c r="G11" s="12">
        <v>1</v>
      </c>
      <c r="H11" s="13">
        <v>3</v>
      </c>
      <c r="I11" s="11" t="s">
        <v>0</v>
      </c>
      <c r="J11" s="12">
        <v>1</v>
      </c>
      <c r="K11" s="59"/>
      <c r="L11" s="59"/>
      <c r="M11" s="59"/>
      <c r="N11" s="13">
        <v>2</v>
      </c>
      <c r="O11" s="11" t="s">
        <v>0</v>
      </c>
      <c r="P11" s="12">
        <v>0</v>
      </c>
      <c r="Q11" s="13">
        <v>0</v>
      </c>
      <c r="R11" s="11" t="s">
        <v>0</v>
      </c>
      <c r="S11" s="12">
        <v>2</v>
      </c>
      <c r="T11" s="53"/>
      <c r="U11" s="41"/>
      <c r="V11" s="41"/>
      <c r="W11" s="41"/>
      <c r="X11" s="41"/>
      <c r="Y11" s="41"/>
      <c r="Z11" s="42"/>
      <c r="AA11" s="43"/>
    </row>
    <row r="12" spans="1:27" ht="27" customHeight="1">
      <c r="A12" s="44" t="str">
        <f>'[2]対戦表（様式１）'!H6</f>
        <v>関商工B</v>
      </c>
      <c r="B12" s="46" t="s">
        <v>42</v>
      </c>
      <c r="C12" s="46"/>
      <c r="D12" s="47"/>
      <c r="E12" s="48" t="s">
        <v>42</v>
      </c>
      <c r="F12" s="46"/>
      <c r="G12" s="47"/>
      <c r="H12" s="48" t="s">
        <v>43</v>
      </c>
      <c r="I12" s="46"/>
      <c r="J12" s="47"/>
      <c r="K12" s="48" t="s">
        <v>41</v>
      </c>
      <c r="L12" s="46"/>
      <c r="M12" s="47"/>
      <c r="N12" s="56"/>
      <c r="O12" s="37"/>
      <c r="P12" s="57"/>
      <c r="Q12" s="34" t="s">
        <v>41</v>
      </c>
      <c r="R12" s="35"/>
      <c r="S12" s="36"/>
      <c r="T12" s="52">
        <f>(B13+E13+H13+K13+Q13)</f>
        <v>9</v>
      </c>
      <c r="U12" s="27">
        <f>(D13+G13+J13+M13+S13)</f>
        <v>7</v>
      </c>
      <c r="V12" s="54">
        <f>(T12-U12)</f>
        <v>2</v>
      </c>
      <c r="W12" s="27">
        <f>COUNTIF(B12:S12,"○")</f>
        <v>2</v>
      </c>
      <c r="X12" s="27">
        <f>COUNTIF(B12:S12,"△")</f>
        <v>1</v>
      </c>
      <c r="Y12" s="27">
        <f>COUNTIF(B12:S12,"×")</f>
        <v>2</v>
      </c>
      <c r="Z12" s="29">
        <f>(3*W12+1*X12)</f>
        <v>7</v>
      </c>
      <c r="AA12" s="31">
        <v>3</v>
      </c>
    </row>
    <row r="13" spans="1:27" ht="27" customHeight="1">
      <c r="A13" s="55"/>
      <c r="B13" s="11">
        <v>3</v>
      </c>
      <c r="C13" s="11" t="s">
        <v>0</v>
      </c>
      <c r="D13" s="12">
        <v>1</v>
      </c>
      <c r="E13" s="13">
        <v>4</v>
      </c>
      <c r="F13" s="11" t="s">
        <v>0</v>
      </c>
      <c r="G13" s="12">
        <v>0</v>
      </c>
      <c r="H13" s="13">
        <v>2</v>
      </c>
      <c r="I13" s="11" t="s">
        <v>0</v>
      </c>
      <c r="J13" s="12">
        <v>2</v>
      </c>
      <c r="K13" s="13">
        <v>0</v>
      </c>
      <c r="L13" s="11" t="s">
        <v>0</v>
      </c>
      <c r="M13" s="12">
        <v>2</v>
      </c>
      <c r="N13" s="58"/>
      <c r="O13" s="59"/>
      <c r="P13" s="60"/>
      <c r="Q13" s="13">
        <v>0</v>
      </c>
      <c r="R13" s="11" t="s">
        <v>0</v>
      </c>
      <c r="S13" s="12">
        <v>2</v>
      </c>
      <c r="T13" s="53"/>
      <c r="U13" s="41"/>
      <c r="V13" s="41"/>
      <c r="W13" s="41"/>
      <c r="X13" s="41"/>
      <c r="Y13" s="41"/>
      <c r="Z13" s="42"/>
      <c r="AA13" s="43"/>
    </row>
    <row r="14" spans="1:27" ht="27" customHeight="1">
      <c r="A14" s="72" t="str">
        <f>'[2]対戦表（様式１）'!H7</f>
        <v>岐阜第一A</v>
      </c>
      <c r="B14" s="76" t="s">
        <v>42</v>
      </c>
      <c r="C14" s="74"/>
      <c r="D14" s="75"/>
      <c r="E14" s="76" t="s">
        <v>43</v>
      </c>
      <c r="F14" s="74"/>
      <c r="G14" s="75"/>
      <c r="H14" s="76" t="s">
        <v>42</v>
      </c>
      <c r="I14" s="74"/>
      <c r="J14" s="75"/>
      <c r="K14" s="76" t="s">
        <v>42</v>
      </c>
      <c r="L14" s="74"/>
      <c r="M14" s="75"/>
      <c r="N14" s="76" t="s">
        <v>42</v>
      </c>
      <c r="O14" s="74"/>
      <c r="P14" s="75"/>
      <c r="Q14" s="76"/>
      <c r="R14" s="74"/>
      <c r="S14" s="75"/>
      <c r="T14" s="79">
        <f>(B15+E15+H15+K15+N15)</f>
        <v>12</v>
      </c>
      <c r="U14" s="83">
        <f>(D15+G15+J15+M15+P15)</f>
        <v>2</v>
      </c>
      <c r="V14" s="81">
        <f>(T14-U14)</f>
        <v>10</v>
      </c>
      <c r="W14" s="83">
        <f>COUNTIF(B14:S14,"○")</f>
        <v>4</v>
      </c>
      <c r="X14" s="83">
        <f>COUNTIF(B14:S14,"△")</f>
        <v>1</v>
      </c>
      <c r="Y14" s="83">
        <f>COUNTIF(B14:S14,"×")</f>
        <v>0</v>
      </c>
      <c r="Z14" s="84">
        <f>(3*W14+1*X14)</f>
        <v>13</v>
      </c>
      <c r="AA14" s="86">
        <v>1</v>
      </c>
    </row>
    <row r="15" spans="1:27" ht="27" customHeight="1">
      <c r="A15" s="73"/>
      <c r="B15" s="23">
        <v>2</v>
      </c>
      <c r="C15" s="21" t="s">
        <v>0</v>
      </c>
      <c r="D15" s="22">
        <v>0</v>
      </c>
      <c r="E15" s="23">
        <v>2</v>
      </c>
      <c r="F15" s="21" t="s">
        <v>0</v>
      </c>
      <c r="G15" s="22">
        <v>2</v>
      </c>
      <c r="H15" s="23">
        <v>4</v>
      </c>
      <c r="I15" s="21" t="s">
        <v>0</v>
      </c>
      <c r="J15" s="22">
        <v>0</v>
      </c>
      <c r="K15" s="23">
        <v>2</v>
      </c>
      <c r="L15" s="21" t="s">
        <v>0</v>
      </c>
      <c r="M15" s="22">
        <v>0</v>
      </c>
      <c r="N15" s="23">
        <v>2</v>
      </c>
      <c r="O15" s="21" t="s">
        <v>0</v>
      </c>
      <c r="P15" s="22">
        <v>0</v>
      </c>
      <c r="Q15" s="88"/>
      <c r="R15" s="89"/>
      <c r="S15" s="90"/>
      <c r="T15" s="80"/>
      <c r="U15" s="82"/>
      <c r="V15" s="82"/>
      <c r="W15" s="82"/>
      <c r="X15" s="82"/>
      <c r="Y15" s="82"/>
      <c r="Z15" s="85"/>
      <c r="AA15" s="87"/>
    </row>
    <row r="16" spans="1:27" ht="23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1"/>
    </row>
    <row r="17" spans="1:27" ht="22.5" customHeight="1">
      <c r="A17" s="1"/>
      <c r="B17" s="17" t="s">
        <v>44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  <c r="W17" s="1"/>
      <c r="X17" s="33"/>
      <c r="Y17" s="33"/>
      <c r="Z17" s="33"/>
      <c r="AA17" s="33"/>
    </row>
    <row r="18" spans="1:27" ht="22.5" customHeight="1">
      <c r="A18" s="1"/>
      <c r="B18" s="17" t="s">
        <v>45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1"/>
      <c r="Z18" s="1"/>
      <c r="AA18" s="1"/>
    </row>
    <row r="19" spans="1:27" ht="21.75" customHeight="1">
      <c r="A19" s="1"/>
      <c r="B19" s="17" t="s">
        <v>48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1"/>
      <c r="X19" s="1"/>
      <c r="Y19" s="1"/>
      <c r="Z19" s="1"/>
      <c r="AA19" s="1"/>
    </row>
    <row r="20" ht="22.5" customHeight="1"/>
    <row r="21" ht="20.25" customHeight="1"/>
    <row r="22" ht="21.75" customHeight="1"/>
    <row r="23" ht="24" customHeight="1"/>
    <row r="24" ht="21.75" customHeight="1"/>
    <row r="25" ht="24" customHeight="1"/>
    <row r="26" ht="22.5" customHeight="1"/>
    <row r="27" ht="22.5" customHeight="1"/>
    <row r="28" ht="23.25" customHeight="1"/>
    <row r="29" ht="22.5" customHeight="1"/>
    <row r="30" ht="12.75" customHeight="1"/>
  </sheetData>
  <sheetProtection/>
  <mergeCells count="98">
    <mergeCell ref="X17:AA17"/>
    <mergeCell ref="X14:X15"/>
    <mergeCell ref="Y14:Y15"/>
    <mergeCell ref="Z14:Z15"/>
    <mergeCell ref="AA14:AA15"/>
    <mergeCell ref="Q14:S15"/>
    <mergeCell ref="T14:T15"/>
    <mergeCell ref="U14:U15"/>
    <mergeCell ref="V14:V15"/>
    <mergeCell ref="W14:W15"/>
    <mergeCell ref="X12:X13"/>
    <mergeCell ref="Y12:Y13"/>
    <mergeCell ref="Z12:Z13"/>
    <mergeCell ref="AA12:AA13"/>
    <mergeCell ref="A14:A15"/>
    <mergeCell ref="B14:D14"/>
    <mergeCell ref="E14:G14"/>
    <mergeCell ref="H14:J14"/>
    <mergeCell ref="K14:M14"/>
    <mergeCell ref="N14:P14"/>
    <mergeCell ref="Q12:S12"/>
    <mergeCell ref="T12:T13"/>
    <mergeCell ref="U12:U13"/>
    <mergeCell ref="V12:V13"/>
    <mergeCell ref="W12:W13"/>
    <mergeCell ref="X10:X11"/>
    <mergeCell ref="T10:T11"/>
    <mergeCell ref="U10:U11"/>
    <mergeCell ref="V10:V11"/>
    <mergeCell ref="W10:W11"/>
    <mergeCell ref="Y10:Y11"/>
    <mergeCell ref="Z10:Z11"/>
    <mergeCell ref="AA10:AA11"/>
    <mergeCell ref="A12:A13"/>
    <mergeCell ref="B12:D12"/>
    <mergeCell ref="E12:G12"/>
    <mergeCell ref="H12:J12"/>
    <mergeCell ref="K12:M12"/>
    <mergeCell ref="N12:P13"/>
    <mergeCell ref="Q10:S10"/>
    <mergeCell ref="X8:X9"/>
    <mergeCell ref="Y8:Y9"/>
    <mergeCell ref="Z8:Z9"/>
    <mergeCell ref="AA8:AA9"/>
    <mergeCell ref="A10:A11"/>
    <mergeCell ref="B10:D10"/>
    <mergeCell ref="E10:G10"/>
    <mergeCell ref="H10:J10"/>
    <mergeCell ref="K10:M11"/>
    <mergeCell ref="N10:P10"/>
    <mergeCell ref="Q8:S8"/>
    <mergeCell ref="T8:T9"/>
    <mergeCell ref="U8:U9"/>
    <mergeCell ref="V8:V9"/>
    <mergeCell ref="W8:W9"/>
    <mergeCell ref="X6:X7"/>
    <mergeCell ref="T6:T7"/>
    <mergeCell ref="U6:U7"/>
    <mergeCell ref="V6:V7"/>
    <mergeCell ref="W6:W7"/>
    <mergeCell ref="Y6:Y7"/>
    <mergeCell ref="Z6:Z7"/>
    <mergeCell ref="AA6:AA7"/>
    <mergeCell ref="A8:A9"/>
    <mergeCell ref="B8:D8"/>
    <mergeCell ref="E8:G8"/>
    <mergeCell ref="H8:J9"/>
    <mergeCell ref="K8:M8"/>
    <mergeCell ref="N8:P8"/>
    <mergeCell ref="Q6:S6"/>
    <mergeCell ref="X4:X5"/>
    <mergeCell ref="Y4:Y5"/>
    <mergeCell ref="Z4:Z5"/>
    <mergeCell ref="AA4:AA5"/>
    <mergeCell ref="A6:A7"/>
    <mergeCell ref="B6:D6"/>
    <mergeCell ref="E6:G7"/>
    <mergeCell ref="H6:J6"/>
    <mergeCell ref="K6:M6"/>
    <mergeCell ref="N6:P6"/>
    <mergeCell ref="U4:U5"/>
    <mergeCell ref="V4:V5"/>
    <mergeCell ref="W4:W5"/>
    <mergeCell ref="A4:A5"/>
    <mergeCell ref="B4:D5"/>
    <mergeCell ref="E4:G4"/>
    <mergeCell ref="H4:J4"/>
    <mergeCell ref="K4:M4"/>
    <mergeCell ref="N4:P4"/>
    <mergeCell ref="A1:AA1"/>
    <mergeCell ref="B3:D3"/>
    <mergeCell ref="E3:G3"/>
    <mergeCell ref="H3:J3"/>
    <mergeCell ref="K3:M3"/>
    <mergeCell ref="N3:P3"/>
    <mergeCell ref="Q3:S3"/>
    <mergeCell ref="Q4:S4"/>
    <mergeCell ref="T4:T5"/>
  </mergeCells>
  <printOptions/>
  <pageMargins left="0.66" right="0.65" top="0.984" bottom="0.984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1"/>
  <sheetViews>
    <sheetView tabSelected="1" zoomScalePageLayoutView="0" workbookViewId="0" topLeftCell="A2">
      <selection activeCell="A8" sqref="A8:A9"/>
    </sheetView>
  </sheetViews>
  <sheetFormatPr defaultColWidth="9.00390625" defaultRowHeight="13.5"/>
  <cols>
    <col min="1" max="1" width="13.75390625" style="0" customWidth="1"/>
    <col min="2" max="24" width="4.00390625" style="0" customWidth="1"/>
    <col min="25" max="25" width="4.50390625" style="0" customWidth="1"/>
    <col min="26" max="26" width="4.00390625" style="0" customWidth="1"/>
    <col min="27" max="28" width="3.75390625" style="0" customWidth="1"/>
    <col min="29" max="30" width="7.50390625" style="0" customWidth="1"/>
  </cols>
  <sheetData>
    <row r="1" spans="1:30" ht="49.5" customHeight="1">
      <c r="A1" s="67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  <c r="AD2" s="1"/>
    </row>
    <row r="3" spans="1:30" ht="90" customHeight="1">
      <c r="A3" s="3"/>
      <c r="B3" s="68" t="str">
        <f>A4</f>
        <v>多治見北B</v>
      </c>
      <c r="C3" s="69"/>
      <c r="D3" s="70"/>
      <c r="E3" s="68" t="str">
        <f>A6</f>
        <v>武義</v>
      </c>
      <c r="F3" s="69"/>
      <c r="G3" s="70"/>
      <c r="H3" s="68" t="str">
        <f>A8</f>
        <v>郡上</v>
      </c>
      <c r="I3" s="69"/>
      <c r="J3" s="70"/>
      <c r="K3" s="68" t="str">
        <f>A10</f>
        <v>中津川工業A</v>
      </c>
      <c r="L3" s="69"/>
      <c r="M3" s="70"/>
      <c r="N3" s="68" t="str">
        <f>A12</f>
        <v>麗澤瑞浪</v>
      </c>
      <c r="O3" s="69"/>
      <c r="P3" s="70"/>
      <c r="Q3" s="68" t="str">
        <f>A14</f>
        <v>高山西</v>
      </c>
      <c r="R3" s="69"/>
      <c r="S3" s="70"/>
      <c r="T3" s="68" t="str">
        <f>A16</f>
        <v>多治見</v>
      </c>
      <c r="U3" s="69"/>
      <c r="V3" s="70"/>
      <c r="W3" s="4" t="s">
        <v>33</v>
      </c>
      <c r="X3" s="5" t="s">
        <v>34</v>
      </c>
      <c r="Y3" s="5" t="s">
        <v>35</v>
      </c>
      <c r="Z3" s="5" t="s">
        <v>36</v>
      </c>
      <c r="AA3" s="5" t="s">
        <v>37</v>
      </c>
      <c r="AB3" s="5" t="s">
        <v>38</v>
      </c>
      <c r="AC3" s="6" t="s">
        <v>39</v>
      </c>
      <c r="AD3" s="7" t="s">
        <v>40</v>
      </c>
    </row>
    <row r="4" spans="1:30" ht="27" customHeight="1">
      <c r="A4" s="66" t="s">
        <v>20</v>
      </c>
      <c r="B4" s="37"/>
      <c r="C4" s="37"/>
      <c r="D4" s="37"/>
      <c r="E4" s="48" t="s">
        <v>42</v>
      </c>
      <c r="F4" s="46"/>
      <c r="G4" s="47"/>
      <c r="H4" s="48" t="s">
        <v>41</v>
      </c>
      <c r="I4" s="46"/>
      <c r="J4" s="47"/>
      <c r="K4" s="97" t="s">
        <v>41</v>
      </c>
      <c r="L4" s="46"/>
      <c r="M4" s="47"/>
      <c r="N4" s="35" t="s">
        <v>42</v>
      </c>
      <c r="O4" s="35"/>
      <c r="P4" s="36"/>
      <c r="Q4" s="34" t="s">
        <v>41</v>
      </c>
      <c r="R4" s="35"/>
      <c r="S4" s="36"/>
      <c r="T4" s="46" t="s">
        <v>41</v>
      </c>
      <c r="U4" s="46"/>
      <c r="V4" s="47"/>
      <c r="W4" s="64">
        <f>(E5+H5+K5+N5+Q5+T5)</f>
        <v>5</v>
      </c>
      <c r="X4" s="27">
        <f>(G5+J5+M5+P5+S5+V5)</f>
        <v>15</v>
      </c>
      <c r="Y4" s="27">
        <f>(W4-X4)</f>
        <v>-10</v>
      </c>
      <c r="Z4" s="27">
        <f>COUNTIF(E4:V4,"○")</f>
        <v>2</v>
      </c>
      <c r="AA4" s="27">
        <f>COUNTIF(E4:V4,"△")</f>
        <v>0</v>
      </c>
      <c r="AB4" s="27">
        <f>COUNTIF(E4:V4,"×")</f>
        <v>4</v>
      </c>
      <c r="AC4" s="62">
        <f>(3*Z4+1*AA4)</f>
        <v>6</v>
      </c>
      <c r="AD4" s="63">
        <v>5</v>
      </c>
    </row>
    <row r="5" spans="1:30" ht="27" customHeight="1">
      <c r="A5" s="55"/>
      <c r="B5" s="37"/>
      <c r="C5" s="37"/>
      <c r="D5" s="37"/>
      <c r="E5" s="8">
        <v>2</v>
      </c>
      <c r="F5" s="9" t="s">
        <v>0</v>
      </c>
      <c r="G5" s="10">
        <v>0</v>
      </c>
      <c r="H5" s="8">
        <v>0</v>
      </c>
      <c r="I5" s="9" t="s">
        <v>0</v>
      </c>
      <c r="J5" s="10">
        <v>5</v>
      </c>
      <c r="K5" s="8">
        <v>1</v>
      </c>
      <c r="L5" s="9" t="s">
        <v>0</v>
      </c>
      <c r="M5" s="10">
        <v>5</v>
      </c>
      <c r="N5" s="8">
        <v>1</v>
      </c>
      <c r="O5" s="9" t="s">
        <v>0</v>
      </c>
      <c r="P5" s="10">
        <v>0</v>
      </c>
      <c r="Q5" s="8">
        <v>0</v>
      </c>
      <c r="R5" s="9" t="s">
        <v>0</v>
      </c>
      <c r="S5" s="10">
        <v>2</v>
      </c>
      <c r="T5" s="9">
        <v>1</v>
      </c>
      <c r="U5" s="9" t="s">
        <v>0</v>
      </c>
      <c r="V5" s="10">
        <v>3</v>
      </c>
      <c r="W5" s="65"/>
      <c r="X5" s="41"/>
      <c r="Y5" s="41"/>
      <c r="Z5" s="41"/>
      <c r="AA5" s="41"/>
      <c r="AB5" s="41"/>
      <c r="AC5" s="42"/>
      <c r="AD5" s="43"/>
    </row>
    <row r="6" spans="1:30" ht="27" customHeight="1">
      <c r="A6" s="44" t="s">
        <v>21</v>
      </c>
      <c r="B6" s="35" t="s">
        <v>41</v>
      </c>
      <c r="C6" s="35"/>
      <c r="D6" s="36"/>
      <c r="E6" s="61"/>
      <c r="F6" s="61"/>
      <c r="G6" s="61"/>
      <c r="H6" s="34" t="s">
        <v>41</v>
      </c>
      <c r="I6" s="35"/>
      <c r="J6" s="36"/>
      <c r="K6" s="34" t="s">
        <v>41</v>
      </c>
      <c r="L6" s="35"/>
      <c r="M6" s="36"/>
      <c r="N6" s="35" t="s">
        <v>42</v>
      </c>
      <c r="O6" s="35"/>
      <c r="P6" s="36"/>
      <c r="Q6" s="34" t="s">
        <v>41</v>
      </c>
      <c r="R6" s="35"/>
      <c r="S6" s="36"/>
      <c r="T6" s="35" t="s">
        <v>41</v>
      </c>
      <c r="U6" s="35"/>
      <c r="V6" s="36"/>
      <c r="W6" s="52">
        <f>(B7+H7+K7+N7+Q7+T7)</f>
        <v>8</v>
      </c>
      <c r="X6" s="54">
        <f>(J7+D7+M7+P7+S7+V7)</f>
        <v>17</v>
      </c>
      <c r="Y6" s="54">
        <f>(W6-X6)</f>
        <v>-9</v>
      </c>
      <c r="Z6" s="27">
        <f>COUNTIF(B6:V6,"○")</f>
        <v>1</v>
      </c>
      <c r="AA6" s="27">
        <f>COUNTIF(B6:V6,"△")</f>
        <v>0</v>
      </c>
      <c r="AB6" s="27">
        <f>COUNTIF(B6:V6,"×")</f>
        <v>5</v>
      </c>
      <c r="AC6" s="29">
        <f>(3*Z6+1*AA6)</f>
        <v>3</v>
      </c>
      <c r="AD6" s="31">
        <v>6</v>
      </c>
    </row>
    <row r="7" spans="1:30" ht="27" customHeight="1">
      <c r="A7" s="55"/>
      <c r="B7" s="11">
        <v>0</v>
      </c>
      <c r="C7" s="11" t="s">
        <v>0</v>
      </c>
      <c r="D7" s="12">
        <v>2</v>
      </c>
      <c r="E7" s="59"/>
      <c r="F7" s="59"/>
      <c r="G7" s="59"/>
      <c r="H7" s="13">
        <v>0</v>
      </c>
      <c r="I7" s="11" t="s">
        <v>0</v>
      </c>
      <c r="J7" s="12">
        <v>3</v>
      </c>
      <c r="K7" s="13">
        <v>1</v>
      </c>
      <c r="L7" s="11" t="s">
        <v>0</v>
      </c>
      <c r="M7" s="12">
        <v>4</v>
      </c>
      <c r="N7" s="13">
        <v>5</v>
      </c>
      <c r="O7" s="11" t="s">
        <v>0</v>
      </c>
      <c r="P7" s="12">
        <v>0</v>
      </c>
      <c r="Q7" s="13">
        <v>2</v>
      </c>
      <c r="R7" s="11" t="s">
        <v>0</v>
      </c>
      <c r="S7" s="12">
        <v>3</v>
      </c>
      <c r="T7" s="11">
        <v>0</v>
      </c>
      <c r="U7" s="11" t="s">
        <v>0</v>
      </c>
      <c r="V7" s="12">
        <v>5</v>
      </c>
      <c r="W7" s="53"/>
      <c r="X7" s="41"/>
      <c r="Y7" s="41"/>
      <c r="Z7" s="41"/>
      <c r="AA7" s="41"/>
      <c r="AB7" s="41"/>
      <c r="AC7" s="42"/>
      <c r="AD7" s="43"/>
    </row>
    <row r="8" spans="1:30" ht="27" customHeight="1">
      <c r="A8" s="72" t="s">
        <v>22</v>
      </c>
      <c r="B8" s="93" t="s">
        <v>42</v>
      </c>
      <c r="C8" s="93"/>
      <c r="D8" s="94"/>
      <c r="E8" s="95" t="s">
        <v>42</v>
      </c>
      <c r="F8" s="93"/>
      <c r="G8" s="94"/>
      <c r="H8" s="96"/>
      <c r="I8" s="96"/>
      <c r="J8" s="96"/>
      <c r="K8" s="95" t="s">
        <v>42</v>
      </c>
      <c r="L8" s="93"/>
      <c r="M8" s="94"/>
      <c r="N8" s="95" t="s">
        <v>42</v>
      </c>
      <c r="O8" s="93"/>
      <c r="P8" s="94"/>
      <c r="Q8" s="76" t="s">
        <v>42</v>
      </c>
      <c r="R8" s="74"/>
      <c r="S8" s="75"/>
      <c r="T8" s="76" t="s">
        <v>42</v>
      </c>
      <c r="U8" s="74"/>
      <c r="V8" s="75"/>
      <c r="W8" s="79">
        <f>(E9+B9+K9+N9+Q9+T9)</f>
        <v>23</v>
      </c>
      <c r="X8" s="81">
        <f>(G9+D9+M9+P9+S9+V9)</f>
        <v>0</v>
      </c>
      <c r="Y8" s="81">
        <f>(W8-X8)</f>
        <v>23</v>
      </c>
      <c r="Z8" s="83">
        <f>COUNTIF(B8:V8,"○")</f>
        <v>6</v>
      </c>
      <c r="AA8" s="83">
        <f>COUNTIF(B8:V8,"△")</f>
        <v>0</v>
      </c>
      <c r="AB8" s="83">
        <f>COUNTIF(B8:V8,"×")</f>
        <v>0</v>
      </c>
      <c r="AC8" s="84">
        <f>(3*Z8+1*AA8)</f>
        <v>18</v>
      </c>
      <c r="AD8" s="86">
        <v>1</v>
      </c>
    </row>
    <row r="9" spans="1:30" ht="27" customHeight="1">
      <c r="A9" s="73"/>
      <c r="B9" s="24">
        <v>5</v>
      </c>
      <c r="C9" s="24" t="s">
        <v>0</v>
      </c>
      <c r="D9" s="25">
        <v>0</v>
      </c>
      <c r="E9" s="26">
        <v>3</v>
      </c>
      <c r="F9" s="24" t="s">
        <v>0</v>
      </c>
      <c r="G9" s="25">
        <v>0</v>
      </c>
      <c r="H9" s="96"/>
      <c r="I9" s="96"/>
      <c r="J9" s="96"/>
      <c r="K9" s="26">
        <v>1</v>
      </c>
      <c r="L9" s="24" t="s">
        <v>0</v>
      </c>
      <c r="M9" s="25">
        <v>0</v>
      </c>
      <c r="N9" s="26">
        <v>9</v>
      </c>
      <c r="O9" s="24" t="s">
        <v>0</v>
      </c>
      <c r="P9" s="25">
        <v>0</v>
      </c>
      <c r="Q9" s="26">
        <v>3</v>
      </c>
      <c r="R9" s="24" t="s">
        <v>0</v>
      </c>
      <c r="S9" s="25">
        <v>0</v>
      </c>
      <c r="T9" s="24">
        <v>2</v>
      </c>
      <c r="U9" s="24" t="s">
        <v>0</v>
      </c>
      <c r="V9" s="25">
        <v>0</v>
      </c>
      <c r="W9" s="80"/>
      <c r="X9" s="82"/>
      <c r="Y9" s="82"/>
      <c r="Z9" s="82"/>
      <c r="AA9" s="82"/>
      <c r="AB9" s="82"/>
      <c r="AC9" s="85"/>
      <c r="AD9" s="87"/>
    </row>
    <row r="10" spans="1:30" ht="27" customHeight="1">
      <c r="A10" s="91" t="s">
        <v>23</v>
      </c>
      <c r="B10" s="35" t="s">
        <v>42</v>
      </c>
      <c r="C10" s="35"/>
      <c r="D10" s="36"/>
      <c r="E10" s="35" t="s">
        <v>42</v>
      </c>
      <c r="F10" s="35"/>
      <c r="G10" s="36"/>
      <c r="H10" s="34" t="s">
        <v>41</v>
      </c>
      <c r="I10" s="35"/>
      <c r="J10" s="36"/>
      <c r="K10" s="61"/>
      <c r="L10" s="61"/>
      <c r="M10" s="61"/>
      <c r="N10" s="34" t="s">
        <v>42</v>
      </c>
      <c r="O10" s="35"/>
      <c r="P10" s="36"/>
      <c r="Q10" s="34" t="s">
        <v>42</v>
      </c>
      <c r="R10" s="35"/>
      <c r="S10" s="36"/>
      <c r="T10" s="35" t="s">
        <v>43</v>
      </c>
      <c r="U10" s="35"/>
      <c r="V10" s="36"/>
      <c r="W10" s="52">
        <f>(E11+H11+B11+N11+Q11+T11)</f>
        <v>19</v>
      </c>
      <c r="X10" s="54">
        <f>(G11+J11+D11+P11+S11+V11)</f>
        <v>4</v>
      </c>
      <c r="Y10" s="54">
        <f>(W10-X10)</f>
        <v>15</v>
      </c>
      <c r="Z10" s="27">
        <f>COUNTIF(B10:V10,"○")</f>
        <v>4</v>
      </c>
      <c r="AA10" s="27">
        <f>COUNTIF(B10:V10,"△")</f>
        <v>1</v>
      </c>
      <c r="AB10" s="27">
        <f>COUNTIF(B10:V10,"×")</f>
        <v>1</v>
      </c>
      <c r="AC10" s="29">
        <f>(3*Z10+1*AA10)</f>
        <v>13</v>
      </c>
      <c r="AD10" s="31">
        <v>2</v>
      </c>
    </row>
    <row r="11" spans="1:30" ht="27" customHeight="1">
      <c r="A11" s="92"/>
      <c r="B11" s="11">
        <v>5</v>
      </c>
      <c r="C11" s="11" t="s">
        <v>0</v>
      </c>
      <c r="D11" s="12">
        <v>1</v>
      </c>
      <c r="E11" s="13">
        <v>4</v>
      </c>
      <c r="F11" s="11" t="s">
        <v>0</v>
      </c>
      <c r="G11" s="12">
        <v>1</v>
      </c>
      <c r="H11" s="13">
        <v>0</v>
      </c>
      <c r="I11" s="11" t="s">
        <v>0</v>
      </c>
      <c r="J11" s="12">
        <v>1</v>
      </c>
      <c r="K11" s="59"/>
      <c r="L11" s="59"/>
      <c r="M11" s="59"/>
      <c r="N11" s="13">
        <v>8</v>
      </c>
      <c r="O11" s="11" t="s">
        <v>0</v>
      </c>
      <c r="P11" s="12">
        <v>0</v>
      </c>
      <c r="Q11" s="13">
        <v>1</v>
      </c>
      <c r="R11" s="11" t="s">
        <v>0</v>
      </c>
      <c r="S11" s="12">
        <v>0</v>
      </c>
      <c r="T11" s="11">
        <v>1</v>
      </c>
      <c r="U11" s="11" t="s">
        <v>0</v>
      </c>
      <c r="V11" s="12">
        <v>1</v>
      </c>
      <c r="W11" s="53"/>
      <c r="X11" s="41"/>
      <c r="Y11" s="41"/>
      <c r="Z11" s="41"/>
      <c r="AA11" s="41"/>
      <c r="AB11" s="41"/>
      <c r="AC11" s="42"/>
      <c r="AD11" s="43"/>
    </row>
    <row r="12" spans="1:30" ht="27" customHeight="1">
      <c r="A12" s="44" t="s">
        <v>47</v>
      </c>
      <c r="B12" s="46" t="s">
        <v>41</v>
      </c>
      <c r="C12" s="46"/>
      <c r="D12" s="47"/>
      <c r="E12" s="48" t="s">
        <v>41</v>
      </c>
      <c r="F12" s="46"/>
      <c r="G12" s="47"/>
      <c r="H12" s="48" t="s">
        <v>41</v>
      </c>
      <c r="I12" s="46"/>
      <c r="J12" s="47"/>
      <c r="K12" s="48" t="s">
        <v>41</v>
      </c>
      <c r="L12" s="46"/>
      <c r="M12" s="47"/>
      <c r="N12" s="56"/>
      <c r="O12" s="37"/>
      <c r="P12" s="57"/>
      <c r="Q12" s="34" t="s">
        <v>41</v>
      </c>
      <c r="R12" s="35"/>
      <c r="S12" s="36"/>
      <c r="T12" s="46" t="s">
        <v>41</v>
      </c>
      <c r="U12" s="46"/>
      <c r="V12" s="47"/>
      <c r="W12" s="52">
        <f>(E13+H13+K13+B13+Q13+T13)</f>
        <v>0</v>
      </c>
      <c r="X12" s="54">
        <f>(G13+J13+M13+D13+S13+V13)</f>
        <v>31</v>
      </c>
      <c r="Y12" s="54">
        <f>(W12-X12)</f>
        <v>-31</v>
      </c>
      <c r="Z12" s="27">
        <f>COUNTIF(B12:V12,"○")</f>
        <v>0</v>
      </c>
      <c r="AA12" s="27">
        <f>COUNTIF(B12:V12,"△")</f>
        <v>0</v>
      </c>
      <c r="AB12" s="27">
        <f>COUNTIF(B12:V12,"×")</f>
        <v>6</v>
      </c>
      <c r="AC12" s="29">
        <f>(3*Z12+1*AA12)</f>
        <v>0</v>
      </c>
      <c r="AD12" s="31">
        <v>7</v>
      </c>
    </row>
    <row r="13" spans="1:30" ht="27" customHeight="1">
      <c r="A13" s="55"/>
      <c r="B13" s="11">
        <v>0</v>
      </c>
      <c r="C13" s="11" t="s">
        <v>0</v>
      </c>
      <c r="D13" s="12">
        <v>1</v>
      </c>
      <c r="E13" s="13">
        <v>0</v>
      </c>
      <c r="F13" s="11" t="s">
        <v>0</v>
      </c>
      <c r="G13" s="12">
        <v>5</v>
      </c>
      <c r="H13" s="13">
        <v>0</v>
      </c>
      <c r="I13" s="11" t="s">
        <v>0</v>
      </c>
      <c r="J13" s="12">
        <v>9</v>
      </c>
      <c r="K13" s="13">
        <v>0</v>
      </c>
      <c r="L13" s="11" t="s">
        <v>0</v>
      </c>
      <c r="M13" s="12">
        <v>8</v>
      </c>
      <c r="N13" s="58"/>
      <c r="O13" s="59"/>
      <c r="P13" s="60"/>
      <c r="Q13" s="13">
        <v>0</v>
      </c>
      <c r="R13" s="11" t="s">
        <v>0</v>
      </c>
      <c r="S13" s="12">
        <v>7</v>
      </c>
      <c r="T13" s="11">
        <v>0</v>
      </c>
      <c r="U13" s="11" t="s">
        <v>0</v>
      </c>
      <c r="V13" s="12">
        <v>1</v>
      </c>
      <c r="W13" s="53"/>
      <c r="X13" s="41"/>
      <c r="Y13" s="41"/>
      <c r="Z13" s="41"/>
      <c r="AA13" s="41"/>
      <c r="AB13" s="41"/>
      <c r="AC13" s="42"/>
      <c r="AD13" s="43"/>
    </row>
    <row r="14" spans="1:30" ht="27" customHeight="1">
      <c r="A14" s="44" t="s">
        <v>24</v>
      </c>
      <c r="B14" s="34" t="s">
        <v>42</v>
      </c>
      <c r="C14" s="35"/>
      <c r="D14" s="36"/>
      <c r="E14" s="35" t="s">
        <v>42</v>
      </c>
      <c r="F14" s="35"/>
      <c r="G14" s="36"/>
      <c r="H14" s="34" t="s">
        <v>41</v>
      </c>
      <c r="I14" s="35"/>
      <c r="J14" s="36"/>
      <c r="K14" s="34" t="s">
        <v>41</v>
      </c>
      <c r="L14" s="35"/>
      <c r="M14" s="36"/>
      <c r="N14" s="34" t="s">
        <v>42</v>
      </c>
      <c r="O14" s="35"/>
      <c r="P14" s="36"/>
      <c r="Q14" s="34"/>
      <c r="R14" s="35"/>
      <c r="S14" s="36"/>
      <c r="T14" s="34" t="s">
        <v>42</v>
      </c>
      <c r="U14" s="35"/>
      <c r="V14" s="36"/>
      <c r="W14" s="52">
        <f>(E15+H15+K15+B15+N15+T15)</f>
        <v>14</v>
      </c>
      <c r="X14" s="54">
        <f>(G15+J15+M15+D15+P15+V15)</f>
        <v>7</v>
      </c>
      <c r="Y14" s="54">
        <f>(W14-X14)</f>
        <v>7</v>
      </c>
      <c r="Z14" s="27">
        <f>COUNTIF(B14:V14,"○")</f>
        <v>4</v>
      </c>
      <c r="AA14" s="27">
        <f>COUNTIF(B14:V14,"△")</f>
        <v>0</v>
      </c>
      <c r="AB14" s="27">
        <f>COUNTIF(B14:V14,"×")</f>
        <v>2</v>
      </c>
      <c r="AC14" s="29">
        <f>(3*Z14+1*AA14)</f>
        <v>12</v>
      </c>
      <c r="AD14" s="31">
        <v>3</v>
      </c>
    </row>
    <row r="15" spans="1:30" ht="27" customHeight="1">
      <c r="A15" s="55"/>
      <c r="B15" s="13">
        <v>2</v>
      </c>
      <c r="C15" s="11" t="s">
        <v>0</v>
      </c>
      <c r="D15" s="12">
        <v>0</v>
      </c>
      <c r="E15" s="13">
        <v>3</v>
      </c>
      <c r="F15" s="11" t="s">
        <v>0</v>
      </c>
      <c r="G15" s="12">
        <v>2</v>
      </c>
      <c r="H15" s="13">
        <v>0</v>
      </c>
      <c r="I15" s="11" t="s">
        <v>0</v>
      </c>
      <c r="J15" s="12">
        <v>3</v>
      </c>
      <c r="K15" s="13">
        <v>0</v>
      </c>
      <c r="L15" s="11" t="s">
        <v>0</v>
      </c>
      <c r="M15" s="12">
        <v>1</v>
      </c>
      <c r="N15" s="13">
        <v>7</v>
      </c>
      <c r="O15" s="11" t="s">
        <v>0</v>
      </c>
      <c r="P15" s="12">
        <v>0</v>
      </c>
      <c r="Q15" s="49"/>
      <c r="R15" s="50"/>
      <c r="S15" s="51"/>
      <c r="T15" s="11">
        <v>2</v>
      </c>
      <c r="U15" s="11" t="s">
        <v>0</v>
      </c>
      <c r="V15" s="12">
        <v>1</v>
      </c>
      <c r="W15" s="53"/>
      <c r="X15" s="41"/>
      <c r="Y15" s="41"/>
      <c r="Z15" s="41"/>
      <c r="AA15" s="41"/>
      <c r="AB15" s="41"/>
      <c r="AC15" s="42"/>
      <c r="AD15" s="43"/>
    </row>
    <row r="16" spans="1:30" ht="27" customHeight="1">
      <c r="A16" s="44" t="s">
        <v>25</v>
      </c>
      <c r="B16" s="46" t="s">
        <v>42</v>
      </c>
      <c r="C16" s="46"/>
      <c r="D16" s="47"/>
      <c r="E16" s="48" t="s">
        <v>42</v>
      </c>
      <c r="F16" s="46"/>
      <c r="G16" s="47"/>
      <c r="H16" s="48" t="s">
        <v>41</v>
      </c>
      <c r="I16" s="46"/>
      <c r="J16" s="47"/>
      <c r="K16" s="48" t="s">
        <v>43</v>
      </c>
      <c r="L16" s="46"/>
      <c r="M16" s="47"/>
      <c r="N16" s="48" t="s">
        <v>42</v>
      </c>
      <c r="O16" s="46"/>
      <c r="P16" s="47"/>
      <c r="Q16" s="34" t="s">
        <v>41</v>
      </c>
      <c r="R16" s="35"/>
      <c r="S16" s="36"/>
      <c r="T16" s="37"/>
      <c r="U16" s="37"/>
      <c r="V16" s="37"/>
      <c r="W16" s="39">
        <f>(E17+H17+K17+N17+B17+Q17)</f>
        <v>11</v>
      </c>
      <c r="X16" s="27">
        <f>(G17+J17+M17+P17+D17+S17)</f>
        <v>6</v>
      </c>
      <c r="Y16" s="27">
        <f>(W16-X16)</f>
        <v>5</v>
      </c>
      <c r="Z16" s="27">
        <f>COUNTIF(B16:V16,"○")</f>
        <v>3</v>
      </c>
      <c r="AA16" s="27">
        <f>COUNTIF(B16:V16,"△")</f>
        <v>1</v>
      </c>
      <c r="AB16" s="27">
        <f>COUNTIF(B16:V16,"×")</f>
        <v>2</v>
      </c>
      <c r="AC16" s="29">
        <f>(3*Z16+1*AA16)</f>
        <v>10</v>
      </c>
      <c r="AD16" s="31">
        <v>4</v>
      </c>
    </row>
    <row r="17" spans="1:30" ht="27" customHeight="1" thickBot="1">
      <c r="A17" s="45"/>
      <c r="B17" s="14">
        <v>3</v>
      </c>
      <c r="C17" s="14" t="s">
        <v>0</v>
      </c>
      <c r="D17" s="15">
        <v>1</v>
      </c>
      <c r="E17" s="16">
        <v>5</v>
      </c>
      <c r="F17" s="14" t="s">
        <v>0</v>
      </c>
      <c r="G17" s="15">
        <v>0</v>
      </c>
      <c r="H17" s="16">
        <v>0</v>
      </c>
      <c r="I17" s="14" t="s">
        <v>0</v>
      </c>
      <c r="J17" s="15">
        <v>2</v>
      </c>
      <c r="K17" s="16">
        <v>1</v>
      </c>
      <c r="L17" s="14" t="s">
        <v>0</v>
      </c>
      <c r="M17" s="15">
        <v>1</v>
      </c>
      <c r="N17" s="16">
        <v>1</v>
      </c>
      <c r="O17" s="14" t="s">
        <v>0</v>
      </c>
      <c r="P17" s="15">
        <v>0</v>
      </c>
      <c r="Q17" s="16">
        <v>1</v>
      </c>
      <c r="R17" s="14" t="s">
        <v>0</v>
      </c>
      <c r="S17" s="15">
        <v>2</v>
      </c>
      <c r="T17" s="38"/>
      <c r="U17" s="38"/>
      <c r="V17" s="38"/>
      <c r="W17" s="40"/>
      <c r="X17" s="28"/>
      <c r="Y17" s="28"/>
      <c r="Z17" s="28"/>
      <c r="AA17" s="28"/>
      <c r="AB17" s="28"/>
      <c r="AC17" s="30"/>
      <c r="AD17" s="32"/>
    </row>
    <row r="18" spans="1:30" ht="23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1"/>
      <c r="AA18" s="1"/>
      <c r="AB18" s="1"/>
      <c r="AC18" s="1"/>
      <c r="AD18" s="1"/>
    </row>
    <row r="19" spans="1:30" ht="22.5" customHeight="1">
      <c r="A19" s="1"/>
      <c r="B19" s="17" t="s">
        <v>44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1"/>
      <c r="AA19" s="33"/>
      <c r="AB19" s="33"/>
      <c r="AC19" s="33"/>
      <c r="AD19" s="33"/>
    </row>
    <row r="20" spans="1:30" ht="22.5" customHeight="1">
      <c r="A20" s="1"/>
      <c r="B20" s="17" t="s">
        <v>45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1"/>
      <c r="AA20" s="1"/>
      <c r="AB20" s="1"/>
      <c r="AC20" s="1"/>
      <c r="AD20" s="1"/>
    </row>
    <row r="21" spans="1:30" ht="21.75" customHeight="1">
      <c r="A21" s="1"/>
      <c r="B21" s="17" t="s">
        <v>48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1"/>
      <c r="AA21" s="1"/>
      <c r="AB21" s="1"/>
      <c r="AC21" s="1"/>
      <c r="AD21" s="1"/>
    </row>
    <row r="22" ht="22.5" customHeight="1"/>
    <row r="23" ht="20.25" customHeight="1"/>
    <row r="24" ht="21.75" customHeight="1"/>
    <row r="25" ht="24" customHeight="1"/>
    <row r="26" ht="21.75" customHeight="1"/>
    <row r="27" ht="24" customHeight="1"/>
    <row r="28" ht="22.5" customHeight="1"/>
    <row r="29" ht="22.5" customHeight="1"/>
    <row r="30" ht="23.25" customHeight="1"/>
    <row r="31" ht="22.5" customHeight="1"/>
    <row r="32" ht="12.75" customHeight="1"/>
  </sheetData>
  <sheetProtection/>
  <mergeCells count="121">
    <mergeCell ref="A1:AD1"/>
    <mergeCell ref="B3:D3"/>
    <mergeCell ref="E3:G3"/>
    <mergeCell ref="H3:J3"/>
    <mergeCell ref="K3:M3"/>
    <mergeCell ref="N3:P3"/>
    <mergeCell ref="Q3:S3"/>
    <mergeCell ref="T3:V3"/>
    <mergeCell ref="A4:A5"/>
    <mergeCell ref="B4:D5"/>
    <mergeCell ref="E4:G4"/>
    <mergeCell ref="H4:J4"/>
    <mergeCell ref="K4:M4"/>
    <mergeCell ref="N4:P4"/>
    <mergeCell ref="Q4:S4"/>
    <mergeCell ref="T4:V4"/>
    <mergeCell ref="W4:W5"/>
    <mergeCell ref="X4:X5"/>
    <mergeCell ref="Y4:Y5"/>
    <mergeCell ref="Z4:Z5"/>
    <mergeCell ref="AA4:AA5"/>
    <mergeCell ref="AB4:AB5"/>
    <mergeCell ref="AC4:AC5"/>
    <mergeCell ref="AD4:AD5"/>
    <mergeCell ref="A6:A7"/>
    <mergeCell ref="B6:D6"/>
    <mergeCell ref="E6:G7"/>
    <mergeCell ref="H6:J6"/>
    <mergeCell ref="K6:M6"/>
    <mergeCell ref="N6:P6"/>
    <mergeCell ref="Q6:S6"/>
    <mergeCell ref="T6:V6"/>
    <mergeCell ref="W6:W7"/>
    <mergeCell ref="X6:X7"/>
    <mergeCell ref="Y6:Y7"/>
    <mergeCell ref="Z6:Z7"/>
    <mergeCell ref="AA6:AA7"/>
    <mergeCell ref="AB6:AB7"/>
    <mergeCell ref="AC6:AC7"/>
    <mergeCell ref="AD6:AD7"/>
    <mergeCell ref="A8:A9"/>
    <mergeCell ref="B8:D8"/>
    <mergeCell ref="E8:G8"/>
    <mergeCell ref="H8:J9"/>
    <mergeCell ref="K8:M8"/>
    <mergeCell ref="N8:P8"/>
    <mergeCell ref="Q8:S8"/>
    <mergeCell ref="T8:V8"/>
    <mergeCell ref="W8:W9"/>
    <mergeCell ref="X8:X9"/>
    <mergeCell ref="Y8:Y9"/>
    <mergeCell ref="Z8:Z9"/>
    <mergeCell ref="AA8:AA9"/>
    <mergeCell ref="AB8:AB9"/>
    <mergeCell ref="AC8:AC9"/>
    <mergeCell ref="AD8:AD9"/>
    <mergeCell ref="A10:A11"/>
    <mergeCell ref="B10:D10"/>
    <mergeCell ref="E10:G10"/>
    <mergeCell ref="H10:J10"/>
    <mergeCell ref="K10:M11"/>
    <mergeCell ref="N10:P10"/>
    <mergeCell ref="Q10:S10"/>
    <mergeCell ref="T10:V10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12:A13"/>
    <mergeCell ref="B12:D12"/>
    <mergeCell ref="E12:G12"/>
    <mergeCell ref="H12:J12"/>
    <mergeCell ref="K12:M12"/>
    <mergeCell ref="N12:P13"/>
    <mergeCell ref="Q12:S12"/>
    <mergeCell ref="T12:V12"/>
    <mergeCell ref="W12:W13"/>
    <mergeCell ref="X12:X13"/>
    <mergeCell ref="Y12:Y13"/>
    <mergeCell ref="Z12:Z13"/>
    <mergeCell ref="Z14:Z15"/>
    <mergeCell ref="AA12:AA13"/>
    <mergeCell ref="AB12:AB13"/>
    <mergeCell ref="AC12:AC13"/>
    <mergeCell ref="AD12:AD13"/>
    <mergeCell ref="A14:A15"/>
    <mergeCell ref="B14:D14"/>
    <mergeCell ref="E14:G14"/>
    <mergeCell ref="H14:J14"/>
    <mergeCell ref="K14:M14"/>
    <mergeCell ref="N16:P16"/>
    <mergeCell ref="Q14:S15"/>
    <mergeCell ref="T14:V14"/>
    <mergeCell ref="W14:W15"/>
    <mergeCell ref="X14:X15"/>
    <mergeCell ref="Y14:Y15"/>
    <mergeCell ref="N14:P14"/>
    <mergeCell ref="Z16:Z17"/>
    <mergeCell ref="AA14:AA15"/>
    <mergeCell ref="AB14:AB15"/>
    <mergeCell ref="AC14:AC15"/>
    <mergeCell ref="AD14:AD15"/>
    <mergeCell ref="A16:A17"/>
    <mergeCell ref="B16:D16"/>
    <mergeCell ref="E16:G16"/>
    <mergeCell ref="H16:J16"/>
    <mergeCell ref="K16:M16"/>
    <mergeCell ref="AA16:AA17"/>
    <mergeCell ref="AB16:AB17"/>
    <mergeCell ref="AC16:AC17"/>
    <mergeCell ref="AD16:AD17"/>
    <mergeCell ref="AA19:AD19"/>
    <mergeCell ref="Q16:S16"/>
    <mergeCell ref="T16:V17"/>
    <mergeCell ref="W16:W17"/>
    <mergeCell ref="X16:X17"/>
    <mergeCell ref="Y16:Y17"/>
  </mergeCells>
  <printOptions/>
  <pageMargins left="0.66" right="0.65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1"/>
  <sheetViews>
    <sheetView zoomScalePageLayoutView="0" workbookViewId="0" topLeftCell="A1">
      <selection activeCell="AG8" sqref="AG8"/>
    </sheetView>
  </sheetViews>
  <sheetFormatPr defaultColWidth="9.00390625" defaultRowHeight="13.5"/>
  <cols>
    <col min="1" max="1" width="13.75390625" style="0" customWidth="1"/>
    <col min="2" max="24" width="4.00390625" style="0" customWidth="1"/>
    <col min="25" max="25" width="4.50390625" style="0" customWidth="1"/>
    <col min="26" max="26" width="4.00390625" style="0" customWidth="1"/>
    <col min="27" max="28" width="3.75390625" style="0" customWidth="1"/>
    <col min="29" max="30" width="7.50390625" style="0" customWidth="1"/>
  </cols>
  <sheetData>
    <row r="1" spans="1:30" ht="49.5" customHeight="1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  <c r="AD2" s="1"/>
    </row>
    <row r="3" spans="1:30" ht="90" customHeight="1">
      <c r="A3" s="3"/>
      <c r="B3" s="68" t="str">
        <f>A4</f>
        <v>可児工業</v>
      </c>
      <c r="C3" s="69"/>
      <c r="D3" s="70"/>
      <c r="E3" s="68" t="str">
        <f>A6</f>
        <v>中津川工業B</v>
      </c>
      <c r="F3" s="69"/>
      <c r="G3" s="70"/>
      <c r="H3" s="68" t="str">
        <f>A8</f>
        <v>土岐商業B</v>
      </c>
      <c r="I3" s="69"/>
      <c r="J3" s="70"/>
      <c r="K3" s="68" t="str">
        <f>A10</f>
        <v>多治見西</v>
      </c>
      <c r="L3" s="69"/>
      <c r="M3" s="70"/>
      <c r="N3" s="68" t="str">
        <f>A12</f>
        <v>土岐紅陵</v>
      </c>
      <c r="O3" s="69"/>
      <c r="P3" s="70"/>
      <c r="Q3" s="68" t="str">
        <f>A14</f>
        <v>加茂農林</v>
      </c>
      <c r="R3" s="69"/>
      <c r="S3" s="70"/>
      <c r="T3" s="68" t="str">
        <f>A16</f>
        <v>関</v>
      </c>
      <c r="U3" s="69"/>
      <c r="V3" s="70"/>
      <c r="W3" s="4" t="s">
        <v>33</v>
      </c>
      <c r="X3" s="5" t="s">
        <v>34</v>
      </c>
      <c r="Y3" s="5" t="s">
        <v>35</v>
      </c>
      <c r="Z3" s="5" t="s">
        <v>36</v>
      </c>
      <c r="AA3" s="5" t="s">
        <v>37</v>
      </c>
      <c r="AB3" s="5" t="s">
        <v>38</v>
      </c>
      <c r="AC3" s="6" t="s">
        <v>39</v>
      </c>
      <c r="AD3" s="7" t="s">
        <v>62</v>
      </c>
    </row>
    <row r="4" spans="1:30" ht="27" customHeight="1">
      <c r="A4" s="66" t="s">
        <v>63</v>
      </c>
      <c r="B4" s="37"/>
      <c r="C4" s="37"/>
      <c r="D4" s="37"/>
      <c r="E4" s="48" t="s">
        <v>42</v>
      </c>
      <c r="F4" s="46"/>
      <c r="G4" s="47"/>
      <c r="H4" s="34" t="s">
        <v>42</v>
      </c>
      <c r="I4" s="35"/>
      <c r="J4" s="36"/>
      <c r="K4" s="48" t="s">
        <v>42</v>
      </c>
      <c r="L4" s="46"/>
      <c r="M4" s="47"/>
      <c r="N4" s="34" t="s">
        <v>42</v>
      </c>
      <c r="O4" s="35"/>
      <c r="P4" s="36"/>
      <c r="Q4" s="34" t="s">
        <v>42</v>
      </c>
      <c r="R4" s="35"/>
      <c r="S4" s="36"/>
      <c r="T4" s="46" t="s">
        <v>41</v>
      </c>
      <c r="U4" s="46"/>
      <c r="V4" s="47"/>
      <c r="W4" s="64">
        <f>(E5+H5+K5+N5+Q5+T5)</f>
        <v>17</v>
      </c>
      <c r="X4" s="27">
        <f>(G5+J5+M5+P5+S5+V5)</f>
        <v>5</v>
      </c>
      <c r="Y4" s="27">
        <f>(W4-X4)</f>
        <v>12</v>
      </c>
      <c r="Z4" s="27">
        <f>COUNTIF(E4:V4,"○")</f>
        <v>5</v>
      </c>
      <c r="AA4" s="27">
        <f>COUNTIF(E4:V4,"△")</f>
        <v>0</v>
      </c>
      <c r="AB4" s="27">
        <f>COUNTIF(E4:V4,"×")</f>
        <v>1</v>
      </c>
      <c r="AC4" s="62">
        <f>(3*Z4+1*AA4)</f>
        <v>15</v>
      </c>
      <c r="AD4" s="63">
        <v>1</v>
      </c>
    </row>
    <row r="5" spans="1:30" ht="27" customHeight="1">
      <c r="A5" s="55"/>
      <c r="B5" s="37"/>
      <c r="C5" s="37"/>
      <c r="D5" s="37"/>
      <c r="E5" s="8">
        <v>6</v>
      </c>
      <c r="F5" s="9" t="s">
        <v>0</v>
      </c>
      <c r="G5" s="10">
        <v>0</v>
      </c>
      <c r="H5" s="8">
        <v>2</v>
      </c>
      <c r="I5" s="9" t="s">
        <v>0</v>
      </c>
      <c r="J5" s="10">
        <v>0</v>
      </c>
      <c r="K5" s="8">
        <v>2</v>
      </c>
      <c r="L5" s="9" t="s">
        <v>0</v>
      </c>
      <c r="M5" s="10">
        <v>1</v>
      </c>
      <c r="N5" s="8">
        <v>3</v>
      </c>
      <c r="O5" s="9" t="s">
        <v>0</v>
      </c>
      <c r="P5" s="10">
        <v>0</v>
      </c>
      <c r="Q5" s="8">
        <v>4</v>
      </c>
      <c r="R5" s="9" t="s">
        <v>0</v>
      </c>
      <c r="S5" s="10">
        <v>3</v>
      </c>
      <c r="T5" s="9">
        <v>0</v>
      </c>
      <c r="U5" s="9" t="s">
        <v>0</v>
      </c>
      <c r="V5" s="10">
        <v>1</v>
      </c>
      <c r="W5" s="65"/>
      <c r="X5" s="41"/>
      <c r="Y5" s="41"/>
      <c r="Z5" s="41"/>
      <c r="AA5" s="41"/>
      <c r="AB5" s="41"/>
      <c r="AC5" s="42"/>
      <c r="AD5" s="43"/>
    </row>
    <row r="6" spans="1:30" ht="27" customHeight="1">
      <c r="A6" s="44" t="s">
        <v>64</v>
      </c>
      <c r="B6" s="35" t="s">
        <v>41</v>
      </c>
      <c r="C6" s="35"/>
      <c r="D6" s="36"/>
      <c r="E6" s="61"/>
      <c r="F6" s="61"/>
      <c r="G6" s="61"/>
      <c r="H6" s="34" t="s">
        <v>41</v>
      </c>
      <c r="I6" s="35"/>
      <c r="J6" s="36"/>
      <c r="K6" s="34" t="s">
        <v>42</v>
      </c>
      <c r="L6" s="35"/>
      <c r="M6" s="36"/>
      <c r="N6" s="34" t="s">
        <v>42</v>
      </c>
      <c r="O6" s="35"/>
      <c r="P6" s="36"/>
      <c r="Q6" s="34" t="s">
        <v>41</v>
      </c>
      <c r="R6" s="35"/>
      <c r="S6" s="36"/>
      <c r="T6" s="35" t="s">
        <v>41</v>
      </c>
      <c r="U6" s="35"/>
      <c r="V6" s="36"/>
      <c r="W6" s="52">
        <f>(B7+H7+K7+N7+Q7+T7)</f>
        <v>5</v>
      </c>
      <c r="X6" s="54">
        <f>(J7+D7+M7+P7+S7+V7)</f>
        <v>17</v>
      </c>
      <c r="Y6" s="54">
        <f>(W6-X6)</f>
        <v>-12</v>
      </c>
      <c r="Z6" s="27">
        <f>COUNTIF(B6:V6,"○")</f>
        <v>2</v>
      </c>
      <c r="AA6" s="27">
        <f>COUNTIF(B6:V6,"△")</f>
        <v>0</v>
      </c>
      <c r="AB6" s="27">
        <f>COUNTIF(B6:V6,"×")</f>
        <v>4</v>
      </c>
      <c r="AC6" s="29">
        <f>(3*Z6+1*AA6)</f>
        <v>6</v>
      </c>
      <c r="AD6" s="31">
        <v>5</v>
      </c>
    </row>
    <row r="7" spans="1:30" ht="27" customHeight="1">
      <c r="A7" s="55"/>
      <c r="B7" s="11">
        <v>0</v>
      </c>
      <c r="C7" s="11" t="s">
        <v>0</v>
      </c>
      <c r="D7" s="12">
        <v>6</v>
      </c>
      <c r="E7" s="59"/>
      <c r="F7" s="59"/>
      <c r="G7" s="59"/>
      <c r="H7" s="13">
        <v>0</v>
      </c>
      <c r="I7" s="11" t="s">
        <v>0</v>
      </c>
      <c r="J7" s="12">
        <v>5</v>
      </c>
      <c r="K7" s="13">
        <v>2</v>
      </c>
      <c r="L7" s="11" t="s">
        <v>0</v>
      </c>
      <c r="M7" s="12">
        <v>0</v>
      </c>
      <c r="N7" s="13">
        <v>2</v>
      </c>
      <c r="O7" s="11" t="s">
        <v>0</v>
      </c>
      <c r="P7" s="12">
        <v>0</v>
      </c>
      <c r="Q7" s="13">
        <v>1</v>
      </c>
      <c r="R7" s="11" t="s">
        <v>0</v>
      </c>
      <c r="S7" s="12">
        <v>3</v>
      </c>
      <c r="T7" s="11">
        <v>0</v>
      </c>
      <c r="U7" s="11" t="s">
        <v>0</v>
      </c>
      <c r="V7" s="12">
        <v>3</v>
      </c>
      <c r="W7" s="53"/>
      <c r="X7" s="41"/>
      <c r="Y7" s="41"/>
      <c r="Z7" s="41"/>
      <c r="AA7" s="41"/>
      <c r="AB7" s="41"/>
      <c r="AC7" s="42"/>
      <c r="AD7" s="43"/>
    </row>
    <row r="8" spans="1:30" ht="27" customHeight="1">
      <c r="A8" s="44" t="s">
        <v>65</v>
      </c>
      <c r="B8" s="46" t="s">
        <v>41</v>
      </c>
      <c r="C8" s="46"/>
      <c r="D8" s="47"/>
      <c r="E8" s="48" t="s">
        <v>42</v>
      </c>
      <c r="F8" s="46"/>
      <c r="G8" s="47"/>
      <c r="H8" s="37"/>
      <c r="I8" s="37"/>
      <c r="J8" s="37"/>
      <c r="K8" s="48" t="s">
        <v>43</v>
      </c>
      <c r="L8" s="46"/>
      <c r="M8" s="47"/>
      <c r="N8" s="48" t="s">
        <v>42</v>
      </c>
      <c r="O8" s="46"/>
      <c r="P8" s="47"/>
      <c r="Q8" s="34" t="s">
        <v>42</v>
      </c>
      <c r="R8" s="35"/>
      <c r="S8" s="36"/>
      <c r="T8" s="46" t="s">
        <v>43</v>
      </c>
      <c r="U8" s="46"/>
      <c r="V8" s="47"/>
      <c r="W8" s="52">
        <f>(E9+B9+K9+N9+Q9+T9)</f>
        <v>12</v>
      </c>
      <c r="X8" s="54">
        <f>(G9+D9+M9+P9+S9+V9)</f>
        <v>3</v>
      </c>
      <c r="Y8" s="54">
        <f>(W8-X8)</f>
        <v>9</v>
      </c>
      <c r="Z8" s="27">
        <f>COUNTIF(B8:V8,"○")</f>
        <v>3</v>
      </c>
      <c r="AA8" s="27">
        <f>COUNTIF(B8:V8,"△")</f>
        <v>2</v>
      </c>
      <c r="AB8" s="27">
        <f>COUNTIF(B8:V8,"×")</f>
        <v>1</v>
      </c>
      <c r="AC8" s="29">
        <f>(3*Z8+1*AA8)</f>
        <v>11</v>
      </c>
      <c r="AD8" s="31">
        <v>4</v>
      </c>
    </row>
    <row r="9" spans="1:30" ht="27" customHeight="1">
      <c r="A9" s="55"/>
      <c r="B9" s="9">
        <v>0</v>
      </c>
      <c r="C9" s="9" t="s">
        <v>0</v>
      </c>
      <c r="D9" s="10">
        <v>2</v>
      </c>
      <c r="E9" s="8">
        <v>5</v>
      </c>
      <c r="F9" s="9" t="s">
        <v>0</v>
      </c>
      <c r="G9" s="10">
        <v>0</v>
      </c>
      <c r="H9" s="37"/>
      <c r="I9" s="37"/>
      <c r="J9" s="37"/>
      <c r="K9" s="8">
        <v>1</v>
      </c>
      <c r="L9" s="9" t="s">
        <v>0</v>
      </c>
      <c r="M9" s="10">
        <v>1</v>
      </c>
      <c r="N9" s="8">
        <v>3</v>
      </c>
      <c r="O9" s="9" t="s">
        <v>0</v>
      </c>
      <c r="P9" s="10">
        <v>0</v>
      </c>
      <c r="Q9" s="8">
        <v>3</v>
      </c>
      <c r="R9" s="9" t="s">
        <v>0</v>
      </c>
      <c r="S9" s="10">
        <v>0</v>
      </c>
      <c r="T9" s="9">
        <v>0</v>
      </c>
      <c r="U9" s="9" t="s">
        <v>0</v>
      </c>
      <c r="V9" s="10">
        <v>0</v>
      </c>
      <c r="W9" s="53"/>
      <c r="X9" s="41"/>
      <c r="Y9" s="41"/>
      <c r="Z9" s="41"/>
      <c r="AA9" s="41"/>
      <c r="AB9" s="41"/>
      <c r="AC9" s="42"/>
      <c r="AD9" s="43"/>
    </row>
    <row r="10" spans="1:30" ht="27" customHeight="1">
      <c r="A10" s="44" t="s">
        <v>66</v>
      </c>
      <c r="B10" s="35" t="s">
        <v>41</v>
      </c>
      <c r="C10" s="35"/>
      <c r="D10" s="36"/>
      <c r="E10" s="34" t="s">
        <v>41</v>
      </c>
      <c r="F10" s="35"/>
      <c r="G10" s="36"/>
      <c r="H10" s="34" t="s">
        <v>43</v>
      </c>
      <c r="I10" s="35"/>
      <c r="J10" s="36"/>
      <c r="K10" s="61"/>
      <c r="L10" s="61"/>
      <c r="M10" s="61"/>
      <c r="N10" s="34" t="s">
        <v>42</v>
      </c>
      <c r="O10" s="35"/>
      <c r="P10" s="36"/>
      <c r="Q10" s="34" t="s">
        <v>41</v>
      </c>
      <c r="R10" s="35"/>
      <c r="S10" s="36"/>
      <c r="T10" s="34" t="s">
        <v>41</v>
      </c>
      <c r="U10" s="35"/>
      <c r="V10" s="36"/>
      <c r="W10" s="52">
        <f>(E11+H11+B11+N11+Q11+T11)</f>
        <v>6</v>
      </c>
      <c r="X10" s="54">
        <f>(G11+J11+D11+P11+S11+V11)</f>
        <v>10</v>
      </c>
      <c r="Y10" s="54">
        <f>(W10-X10)</f>
        <v>-4</v>
      </c>
      <c r="Z10" s="27">
        <f>COUNTIF(B10:V10,"○")</f>
        <v>1</v>
      </c>
      <c r="AA10" s="27">
        <f>COUNTIF(B10:V10,"△")</f>
        <v>1</v>
      </c>
      <c r="AB10" s="27">
        <f>COUNTIF(B10:V10,"×")</f>
        <v>4</v>
      </c>
      <c r="AC10" s="29">
        <f>(3*Z10+1*AA10)</f>
        <v>4</v>
      </c>
      <c r="AD10" s="31">
        <v>6</v>
      </c>
    </row>
    <row r="11" spans="1:30" ht="27" customHeight="1">
      <c r="A11" s="55"/>
      <c r="B11" s="11">
        <v>1</v>
      </c>
      <c r="C11" s="11" t="s">
        <v>0</v>
      </c>
      <c r="D11" s="12">
        <v>2</v>
      </c>
      <c r="E11" s="13">
        <v>0</v>
      </c>
      <c r="F11" s="11" t="s">
        <v>0</v>
      </c>
      <c r="G11" s="12">
        <v>2</v>
      </c>
      <c r="H11" s="13">
        <v>1</v>
      </c>
      <c r="I11" s="11" t="s">
        <v>0</v>
      </c>
      <c r="J11" s="12">
        <v>1</v>
      </c>
      <c r="K11" s="59"/>
      <c r="L11" s="59"/>
      <c r="M11" s="59"/>
      <c r="N11" s="13">
        <v>2</v>
      </c>
      <c r="O11" s="11" t="s">
        <v>0</v>
      </c>
      <c r="P11" s="12">
        <v>0</v>
      </c>
      <c r="Q11" s="13">
        <v>1</v>
      </c>
      <c r="R11" s="11" t="s">
        <v>0</v>
      </c>
      <c r="S11" s="12">
        <v>2</v>
      </c>
      <c r="T11" s="11">
        <v>1</v>
      </c>
      <c r="U11" s="11" t="s">
        <v>0</v>
      </c>
      <c r="V11" s="12">
        <v>3</v>
      </c>
      <c r="W11" s="53"/>
      <c r="X11" s="41"/>
      <c r="Y11" s="41"/>
      <c r="Z11" s="41"/>
      <c r="AA11" s="41"/>
      <c r="AB11" s="41"/>
      <c r="AC11" s="42"/>
      <c r="AD11" s="43"/>
    </row>
    <row r="12" spans="1:30" ht="27" customHeight="1">
      <c r="A12" s="44" t="s">
        <v>67</v>
      </c>
      <c r="B12" s="34" t="s">
        <v>41</v>
      </c>
      <c r="C12" s="35"/>
      <c r="D12" s="36"/>
      <c r="E12" s="48" t="s">
        <v>41</v>
      </c>
      <c r="F12" s="46"/>
      <c r="G12" s="47"/>
      <c r="H12" s="48" t="s">
        <v>41</v>
      </c>
      <c r="I12" s="46"/>
      <c r="J12" s="47"/>
      <c r="K12" s="48" t="s">
        <v>41</v>
      </c>
      <c r="L12" s="46"/>
      <c r="M12" s="47"/>
      <c r="N12" s="56"/>
      <c r="O12" s="37"/>
      <c r="P12" s="57"/>
      <c r="Q12" s="48" t="s">
        <v>41</v>
      </c>
      <c r="R12" s="46"/>
      <c r="S12" s="47"/>
      <c r="T12" s="46" t="s">
        <v>41</v>
      </c>
      <c r="U12" s="46"/>
      <c r="V12" s="47"/>
      <c r="W12" s="52">
        <f>(E13+H13+K13+B13+Q13+T13)</f>
        <v>0</v>
      </c>
      <c r="X12" s="54">
        <f>(G13+J13+M13+D13+S13+V13)</f>
        <v>15</v>
      </c>
      <c r="Y12" s="54">
        <f>(W12-X12)</f>
        <v>-15</v>
      </c>
      <c r="Z12" s="27">
        <f>COUNTIF(B12:V12,"○")</f>
        <v>0</v>
      </c>
      <c r="AA12" s="27">
        <f>COUNTIF(B12:V12,"△")</f>
        <v>0</v>
      </c>
      <c r="AB12" s="27">
        <f>COUNTIF(B12:V12,"×")</f>
        <v>6</v>
      </c>
      <c r="AC12" s="29">
        <f>(3*Z12+1*AA12)</f>
        <v>0</v>
      </c>
      <c r="AD12" s="31">
        <v>7</v>
      </c>
    </row>
    <row r="13" spans="1:30" ht="27" customHeight="1">
      <c r="A13" s="55"/>
      <c r="B13" s="11">
        <v>0</v>
      </c>
      <c r="C13" s="11" t="s">
        <v>0</v>
      </c>
      <c r="D13" s="12">
        <v>3</v>
      </c>
      <c r="E13" s="13">
        <v>0</v>
      </c>
      <c r="F13" s="11" t="s">
        <v>0</v>
      </c>
      <c r="G13" s="12">
        <v>2</v>
      </c>
      <c r="H13" s="13">
        <v>0</v>
      </c>
      <c r="I13" s="11" t="s">
        <v>0</v>
      </c>
      <c r="J13" s="12">
        <v>3</v>
      </c>
      <c r="K13" s="13">
        <v>0</v>
      </c>
      <c r="L13" s="11" t="s">
        <v>0</v>
      </c>
      <c r="M13" s="12">
        <v>2</v>
      </c>
      <c r="N13" s="58"/>
      <c r="O13" s="59"/>
      <c r="P13" s="60"/>
      <c r="Q13" s="13">
        <v>0</v>
      </c>
      <c r="R13" s="11" t="s">
        <v>0</v>
      </c>
      <c r="S13" s="12">
        <v>2</v>
      </c>
      <c r="T13" s="11">
        <v>0</v>
      </c>
      <c r="U13" s="11" t="s">
        <v>0</v>
      </c>
      <c r="V13" s="12">
        <v>3</v>
      </c>
      <c r="W13" s="53"/>
      <c r="X13" s="41"/>
      <c r="Y13" s="41"/>
      <c r="Z13" s="41"/>
      <c r="AA13" s="41"/>
      <c r="AB13" s="41"/>
      <c r="AC13" s="42"/>
      <c r="AD13" s="43"/>
    </row>
    <row r="14" spans="1:30" ht="27" customHeight="1">
      <c r="A14" s="44" t="s">
        <v>68</v>
      </c>
      <c r="B14" s="34" t="s">
        <v>41</v>
      </c>
      <c r="C14" s="35"/>
      <c r="D14" s="36"/>
      <c r="E14" s="34" t="s">
        <v>42</v>
      </c>
      <c r="F14" s="35"/>
      <c r="G14" s="36"/>
      <c r="H14" s="34" t="s">
        <v>41</v>
      </c>
      <c r="I14" s="35"/>
      <c r="J14" s="36"/>
      <c r="K14" s="34" t="s">
        <v>42</v>
      </c>
      <c r="L14" s="35"/>
      <c r="M14" s="36"/>
      <c r="N14" s="34" t="s">
        <v>42</v>
      </c>
      <c r="O14" s="35"/>
      <c r="P14" s="36"/>
      <c r="Q14" s="34"/>
      <c r="R14" s="35"/>
      <c r="S14" s="36"/>
      <c r="T14" s="34" t="s">
        <v>42</v>
      </c>
      <c r="U14" s="35"/>
      <c r="V14" s="36"/>
      <c r="W14" s="52">
        <f>(E15+H15+K15+B15+N15+T15)</f>
        <v>11</v>
      </c>
      <c r="X14" s="54">
        <f>(G15+J15+M15+D15+P15+V15)</f>
        <v>9</v>
      </c>
      <c r="Y14" s="54">
        <f>(W14-X14)</f>
        <v>2</v>
      </c>
      <c r="Z14" s="27">
        <f>COUNTIF(B14:V14,"○")</f>
        <v>4</v>
      </c>
      <c r="AA14" s="27">
        <f>COUNTIF(B14:V14,"△")</f>
        <v>0</v>
      </c>
      <c r="AB14" s="27">
        <f>COUNTIF(B14:V14,"×")</f>
        <v>2</v>
      </c>
      <c r="AC14" s="29">
        <f>(3*Z14+1*AA14)</f>
        <v>12</v>
      </c>
      <c r="AD14" s="31">
        <v>3</v>
      </c>
    </row>
    <row r="15" spans="1:30" ht="27" customHeight="1">
      <c r="A15" s="55"/>
      <c r="B15" s="13">
        <v>3</v>
      </c>
      <c r="C15" s="11" t="s">
        <v>0</v>
      </c>
      <c r="D15" s="12">
        <v>4</v>
      </c>
      <c r="E15" s="13">
        <v>3</v>
      </c>
      <c r="F15" s="11" t="s">
        <v>0</v>
      </c>
      <c r="G15" s="12">
        <v>1</v>
      </c>
      <c r="H15" s="13">
        <v>0</v>
      </c>
      <c r="I15" s="11" t="s">
        <v>0</v>
      </c>
      <c r="J15" s="12">
        <v>3</v>
      </c>
      <c r="K15" s="13">
        <v>2</v>
      </c>
      <c r="L15" s="11" t="s">
        <v>0</v>
      </c>
      <c r="M15" s="12">
        <v>1</v>
      </c>
      <c r="N15" s="13">
        <v>2</v>
      </c>
      <c r="O15" s="11" t="s">
        <v>0</v>
      </c>
      <c r="P15" s="12">
        <v>0</v>
      </c>
      <c r="Q15" s="49"/>
      <c r="R15" s="50"/>
      <c r="S15" s="51"/>
      <c r="T15" s="11">
        <v>1</v>
      </c>
      <c r="U15" s="11" t="s">
        <v>0</v>
      </c>
      <c r="V15" s="12">
        <v>0</v>
      </c>
      <c r="W15" s="53"/>
      <c r="X15" s="41"/>
      <c r="Y15" s="41"/>
      <c r="Z15" s="41"/>
      <c r="AA15" s="41"/>
      <c r="AB15" s="41"/>
      <c r="AC15" s="42"/>
      <c r="AD15" s="43"/>
    </row>
    <row r="16" spans="1:30" ht="27" customHeight="1">
      <c r="A16" s="44" t="s">
        <v>69</v>
      </c>
      <c r="B16" s="46" t="s">
        <v>42</v>
      </c>
      <c r="C16" s="46"/>
      <c r="D16" s="47"/>
      <c r="E16" s="48" t="s">
        <v>42</v>
      </c>
      <c r="F16" s="46"/>
      <c r="G16" s="47"/>
      <c r="H16" s="48" t="s">
        <v>43</v>
      </c>
      <c r="I16" s="46"/>
      <c r="J16" s="47"/>
      <c r="K16" s="46" t="s">
        <v>42</v>
      </c>
      <c r="L16" s="46"/>
      <c r="M16" s="47"/>
      <c r="N16" s="48" t="s">
        <v>42</v>
      </c>
      <c r="O16" s="46"/>
      <c r="P16" s="47"/>
      <c r="Q16" s="48" t="s">
        <v>41</v>
      </c>
      <c r="R16" s="46"/>
      <c r="S16" s="47"/>
      <c r="T16" s="37"/>
      <c r="U16" s="37"/>
      <c r="V16" s="37"/>
      <c r="W16" s="39">
        <f>(E17+H17+K17+N17+B17+Q17)</f>
        <v>10</v>
      </c>
      <c r="X16" s="27">
        <f>(G17+J17+M17+P17+D17+S17)</f>
        <v>2</v>
      </c>
      <c r="Y16" s="27">
        <f>(W16-X16)</f>
        <v>8</v>
      </c>
      <c r="Z16" s="27">
        <f>COUNTIF(B16:V16,"○")</f>
        <v>4</v>
      </c>
      <c r="AA16" s="27">
        <f>COUNTIF(B16:V16,"△")</f>
        <v>1</v>
      </c>
      <c r="AB16" s="27">
        <f>COUNTIF(B16:V16,"×")</f>
        <v>1</v>
      </c>
      <c r="AC16" s="29">
        <f>(3*Z16+1*AA16)</f>
        <v>13</v>
      </c>
      <c r="AD16" s="31">
        <v>2</v>
      </c>
    </row>
    <row r="17" spans="1:30" ht="27" customHeight="1" thickBot="1">
      <c r="A17" s="45"/>
      <c r="B17" s="14">
        <v>1</v>
      </c>
      <c r="C17" s="14" t="s">
        <v>0</v>
      </c>
      <c r="D17" s="15">
        <v>0</v>
      </c>
      <c r="E17" s="16">
        <v>3</v>
      </c>
      <c r="F17" s="14" t="s">
        <v>0</v>
      </c>
      <c r="G17" s="15">
        <v>0</v>
      </c>
      <c r="H17" s="16">
        <v>0</v>
      </c>
      <c r="I17" s="14" t="s">
        <v>0</v>
      </c>
      <c r="J17" s="15">
        <v>0</v>
      </c>
      <c r="K17" s="16">
        <v>3</v>
      </c>
      <c r="L17" s="14" t="s">
        <v>0</v>
      </c>
      <c r="M17" s="15">
        <v>1</v>
      </c>
      <c r="N17" s="16">
        <v>3</v>
      </c>
      <c r="O17" s="14" t="s">
        <v>0</v>
      </c>
      <c r="P17" s="15">
        <v>0</v>
      </c>
      <c r="Q17" s="16">
        <v>0</v>
      </c>
      <c r="R17" s="14" t="s">
        <v>0</v>
      </c>
      <c r="S17" s="15">
        <v>1</v>
      </c>
      <c r="T17" s="38"/>
      <c r="U17" s="38"/>
      <c r="V17" s="38"/>
      <c r="W17" s="40"/>
      <c r="X17" s="28"/>
      <c r="Y17" s="28"/>
      <c r="Z17" s="28"/>
      <c r="AA17" s="28"/>
      <c r="AB17" s="28"/>
      <c r="AC17" s="30"/>
      <c r="AD17" s="32"/>
    </row>
    <row r="18" spans="1:30" ht="23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1"/>
      <c r="AA18" s="1"/>
      <c r="AB18" s="1"/>
      <c r="AC18" s="1"/>
      <c r="AD18" s="1"/>
    </row>
    <row r="19" spans="1:30" ht="22.5" customHeight="1">
      <c r="A19" s="1"/>
      <c r="B19" s="17" t="s">
        <v>44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1"/>
      <c r="AA19" s="33"/>
      <c r="AB19" s="33"/>
      <c r="AC19" s="33"/>
      <c r="AD19" s="33"/>
    </row>
    <row r="20" spans="1:30" ht="22.5" customHeight="1">
      <c r="A20" s="1"/>
      <c r="B20" s="17" t="s">
        <v>45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1"/>
      <c r="AA20" s="1"/>
      <c r="AB20" s="1"/>
      <c r="AC20" s="1"/>
      <c r="AD20" s="1"/>
    </row>
    <row r="21" spans="1:30" ht="21.75" customHeight="1">
      <c r="A21" s="1"/>
      <c r="B21" s="17" t="s">
        <v>48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1"/>
      <c r="AA21" s="1"/>
      <c r="AB21" s="1"/>
      <c r="AC21" s="1"/>
      <c r="AD21" s="1"/>
    </row>
    <row r="22" ht="22.5" customHeight="1"/>
    <row r="23" ht="20.25" customHeight="1"/>
    <row r="24" ht="21.75" customHeight="1"/>
    <row r="25" ht="24" customHeight="1"/>
    <row r="26" ht="21.75" customHeight="1"/>
    <row r="27" ht="24" customHeight="1"/>
    <row r="28" ht="22.5" customHeight="1"/>
    <row r="29" ht="22.5" customHeight="1"/>
    <row r="30" ht="23.25" customHeight="1"/>
    <row r="31" ht="22.5" customHeight="1"/>
    <row r="32" ht="12.75" customHeight="1"/>
  </sheetData>
  <sheetProtection/>
  <mergeCells count="121">
    <mergeCell ref="A1:AD1"/>
    <mergeCell ref="B3:D3"/>
    <mergeCell ref="E3:G3"/>
    <mergeCell ref="H3:J3"/>
    <mergeCell ref="K3:M3"/>
    <mergeCell ref="N3:P3"/>
    <mergeCell ref="Q3:S3"/>
    <mergeCell ref="T3:V3"/>
    <mergeCell ref="A4:A5"/>
    <mergeCell ref="B4:D5"/>
    <mergeCell ref="E4:G4"/>
    <mergeCell ref="H4:J4"/>
    <mergeCell ref="K4:M4"/>
    <mergeCell ref="N4:P4"/>
    <mergeCell ref="Q4:S4"/>
    <mergeCell ref="T4:V4"/>
    <mergeCell ref="W4:W5"/>
    <mergeCell ref="X4:X5"/>
    <mergeCell ref="Y4:Y5"/>
    <mergeCell ref="Z4:Z5"/>
    <mergeCell ref="AA4:AA5"/>
    <mergeCell ref="AB4:AB5"/>
    <mergeCell ref="AC4:AC5"/>
    <mergeCell ref="AD4:AD5"/>
    <mergeCell ref="A6:A7"/>
    <mergeCell ref="B6:D6"/>
    <mergeCell ref="E6:G7"/>
    <mergeCell ref="H6:J6"/>
    <mergeCell ref="K6:M6"/>
    <mergeCell ref="N6:P6"/>
    <mergeCell ref="Q6:S6"/>
    <mergeCell ref="T6:V6"/>
    <mergeCell ref="W6:W7"/>
    <mergeCell ref="X6:X7"/>
    <mergeCell ref="Y6:Y7"/>
    <mergeCell ref="Z6:Z7"/>
    <mergeCell ref="AA6:AA7"/>
    <mergeCell ref="AB6:AB7"/>
    <mergeCell ref="AC6:AC7"/>
    <mergeCell ref="AD6:AD7"/>
    <mergeCell ref="A8:A9"/>
    <mergeCell ref="B8:D8"/>
    <mergeCell ref="E8:G8"/>
    <mergeCell ref="H8:J9"/>
    <mergeCell ref="K8:M8"/>
    <mergeCell ref="N8:P8"/>
    <mergeCell ref="Q8:S8"/>
    <mergeCell ref="T8:V8"/>
    <mergeCell ref="W8:W9"/>
    <mergeCell ref="X8:X9"/>
    <mergeCell ref="Y8:Y9"/>
    <mergeCell ref="Z8:Z9"/>
    <mergeCell ref="AA8:AA9"/>
    <mergeCell ref="AB8:AB9"/>
    <mergeCell ref="AC8:AC9"/>
    <mergeCell ref="AD8:AD9"/>
    <mergeCell ref="A10:A11"/>
    <mergeCell ref="B10:D10"/>
    <mergeCell ref="E10:G10"/>
    <mergeCell ref="H10:J10"/>
    <mergeCell ref="K10:M11"/>
    <mergeCell ref="N10:P10"/>
    <mergeCell ref="Q10:S10"/>
    <mergeCell ref="T10:V10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12:A13"/>
    <mergeCell ref="B12:D12"/>
    <mergeCell ref="E12:G12"/>
    <mergeCell ref="H12:J12"/>
    <mergeCell ref="K12:M12"/>
    <mergeCell ref="N12:P13"/>
    <mergeCell ref="Q12:S12"/>
    <mergeCell ref="T12:V12"/>
    <mergeCell ref="W12:W13"/>
    <mergeCell ref="X12:X13"/>
    <mergeCell ref="Y12:Y13"/>
    <mergeCell ref="Z12:Z13"/>
    <mergeCell ref="Z14:Z15"/>
    <mergeCell ref="AA12:AA13"/>
    <mergeCell ref="AB12:AB13"/>
    <mergeCell ref="AC12:AC13"/>
    <mergeCell ref="AD12:AD13"/>
    <mergeCell ref="A14:A15"/>
    <mergeCell ref="B14:D14"/>
    <mergeCell ref="E14:G14"/>
    <mergeCell ref="H14:J14"/>
    <mergeCell ref="K14:M14"/>
    <mergeCell ref="N16:P16"/>
    <mergeCell ref="Q14:S15"/>
    <mergeCell ref="T14:V14"/>
    <mergeCell ref="W14:W15"/>
    <mergeCell ref="X14:X15"/>
    <mergeCell ref="Y14:Y15"/>
    <mergeCell ref="N14:P14"/>
    <mergeCell ref="Z16:Z17"/>
    <mergeCell ref="AA14:AA15"/>
    <mergeCell ref="AB14:AB15"/>
    <mergeCell ref="AC14:AC15"/>
    <mergeCell ref="AD14:AD15"/>
    <mergeCell ref="A16:A17"/>
    <mergeCell ref="B16:D16"/>
    <mergeCell ref="E16:G16"/>
    <mergeCell ref="H16:J16"/>
    <mergeCell ref="K16:M16"/>
    <mergeCell ref="AA16:AA17"/>
    <mergeCell ref="AB16:AB17"/>
    <mergeCell ref="AC16:AC17"/>
    <mergeCell ref="AD16:AD17"/>
    <mergeCell ref="AA19:AD19"/>
    <mergeCell ref="Q16:S16"/>
    <mergeCell ref="T16:V17"/>
    <mergeCell ref="W16:W17"/>
    <mergeCell ref="X16:X17"/>
    <mergeCell ref="Y16:Y17"/>
  </mergeCells>
  <printOptions/>
  <pageMargins left="0.66" right="0.65" top="0.984" bottom="0.984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1"/>
  <sheetViews>
    <sheetView zoomScalePageLayoutView="0" workbookViewId="0" topLeftCell="A1">
      <selection activeCell="AH14" sqref="AH14"/>
    </sheetView>
  </sheetViews>
  <sheetFormatPr defaultColWidth="9.00390625" defaultRowHeight="13.5"/>
  <cols>
    <col min="1" max="1" width="13.75390625" style="0" customWidth="1"/>
    <col min="2" max="24" width="4.00390625" style="0" customWidth="1"/>
    <col min="25" max="25" width="4.50390625" style="0" customWidth="1"/>
    <col min="26" max="26" width="4.00390625" style="0" customWidth="1"/>
    <col min="27" max="28" width="3.75390625" style="0" customWidth="1"/>
    <col min="29" max="30" width="7.50390625" style="0" customWidth="1"/>
  </cols>
  <sheetData>
    <row r="1" spans="1:30" ht="49.5" customHeight="1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  <c r="AD2" s="1"/>
    </row>
    <row r="3" spans="1:30" ht="90" customHeight="1">
      <c r="A3" s="3"/>
      <c r="B3" s="68" t="str">
        <f>A4</f>
        <v>関有知</v>
      </c>
      <c r="C3" s="69"/>
      <c r="D3" s="70"/>
      <c r="E3" s="68" t="str">
        <f>A6</f>
        <v>多治見北A</v>
      </c>
      <c r="F3" s="69"/>
      <c r="G3" s="70"/>
      <c r="H3" s="68" t="str">
        <f>A8</f>
        <v>中京C</v>
      </c>
      <c r="I3" s="69"/>
      <c r="J3" s="70"/>
      <c r="K3" s="68" t="str">
        <f>A10</f>
        <v>中津</v>
      </c>
      <c r="L3" s="69"/>
      <c r="M3" s="70"/>
      <c r="N3" s="68" t="str">
        <f>A12</f>
        <v>恵那</v>
      </c>
      <c r="O3" s="69"/>
      <c r="P3" s="70"/>
      <c r="Q3" s="68" t="str">
        <f>A14</f>
        <v>関商工C</v>
      </c>
      <c r="R3" s="69"/>
      <c r="S3" s="70"/>
      <c r="T3" s="68" t="str">
        <f>A16</f>
        <v>飛騨高山</v>
      </c>
      <c r="U3" s="69"/>
      <c r="V3" s="70"/>
      <c r="W3" s="4" t="s">
        <v>33</v>
      </c>
      <c r="X3" s="5" t="s">
        <v>34</v>
      </c>
      <c r="Y3" s="5" t="s">
        <v>35</v>
      </c>
      <c r="Z3" s="5" t="s">
        <v>36</v>
      </c>
      <c r="AA3" s="5" t="s">
        <v>37</v>
      </c>
      <c r="AB3" s="5" t="s">
        <v>38</v>
      </c>
      <c r="AC3" s="6" t="s">
        <v>39</v>
      </c>
      <c r="AD3" s="7" t="s">
        <v>40</v>
      </c>
    </row>
    <row r="4" spans="1:30" ht="27" customHeight="1">
      <c r="A4" s="66" t="str">
        <f>'[1]対戦表（様式１）'!H2</f>
        <v>関有知</v>
      </c>
      <c r="B4" s="37"/>
      <c r="C4" s="37"/>
      <c r="D4" s="37"/>
      <c r="E4" s="48" t="s">
        <v>41</v>
      </c>
      <c r="F4" s="46"/>
      <c r="G4" s="47"/>
      <c r="H4" s="48" t="s">
        <v>42</v>
      </c>
      <c r="I4" s="46"/>
      <c r="J4" s="47"/>
      <c r="K4" s="48" t="s">
        <v>42</v>
      </c>
      <c r="L4" s="46"/>
      <c r="M4" s="47"/>
      <c r="N4" s="48" t="s">
        <v>43</v>
      </c>
      <c r="O4" s="46"/>
      <c r="P4" s="47"/>
      <c r="Q4" s="34" t="s">
        <v>42</v>
      </c>
      <c r="R4" s="35"/>
      <c r="S4" s="36"/>
      <c r="T4" s="46" t="s">
        <v>42</v>
      </c>
      <c r="U4" s="46"/>
      <c r="V4" s="47"/>
      <c r="W4" s="64">
        <f>(E5+H5+K5+N5+Q5+T5)</f>
        <v>15</v>
      </c>
      <c r="X4" s="27">
        <f>(G5+J5+M5+P5+S5+V5)</f>
        <v>5</v>
      </c>
      <c r="Y4" s="27">
        <f>(W4-X4)</f>
        <v>10</v>
      </c>
      <c r="Z4" s="27">
        <f>COUNTIF(E4:V4,"○")</f>
        <v>4</v>
      </c>
      <c r="AA4" s="27">
        <f>COUNTIF(E4:V4,"△")</f>
        <v>1</v>
      </c>
      <c r="AB4" s="27">
        <f>COUNTIF(E4:V4,"×")</f>
        <v>1</v>
      </c>
      <c r="AC4" s="62">
        <f>(3*Z4+1*AA4)</f>
        <v>13</v>
      </c>
      <c r="AD4" s="63">
        <v>2</v>
      </c>
    </row>
    <row r="5" spans="1:30" ht="27" customHeight="1">
      <c r="A5" s="55"/>
      <c r="B5" s="37"/>
      <c r="C5" s="37"/>
      <c r="D5" s="37"/>
      <c r="E5" s="8">
        <v>0</v>
      </c>
      <c r="F5" s="9" t="s">
        <v>0</v>
      </c>
      <c r="G5" s="10">
        <v>2</v>
      </c>
      <c r="H5" s="8">
        <v>3</v>
      </c>
      <c r="I5" s="9" t="s">
        <v>0</v>
      </c>
      <c r="J5" s="10">
        <v>1</v>
      </c>
      <c r="K5" s="8">
        <v>1</v>
      </c>
      <c r="L5" s="9" t="s">
        <v>0</v>
      </c>
      <c r="M5" s="10">
        <v>0</v>
      </c>
      <c r="N5" s="8">
        <v>2</v>
      </c>
      <c r="O5" s="9" t="s">
        <v>0</v>
      </c>
      <c r="P5" s="10">
        <v>2</v>
      </c>
      <c r="Q5" s="8">
        <v>2</v>
      </c>
      <c r="R5" s="9" t="s">
        <v>0</v>
      </c>
      <c r="S5" s="10">
        <v>0</v>
      </c>
      <c r="T5" s="9">
        <v>7</v>
      </c>
      <c r="U5" s="9" t="s">
        <v>0</v>
      </c>
      <c r="V5" s="10">
        <v>0</v>
      </c>
      <c r="W5" s="65"/>
      <c r="X5" s="41"/>
      <c r="Y5" s="41"/>
      <c r="Z5" s="41"/>
      <c r="AA5" s="41"/>
      <c r="AB5" s="41"/>
      <c r="AC5" s="42"/>
      <c r="AD5" s="43"/>
    </row>
    <row r="6" spans="1:30" ht="27" customHeight="1">
      <c r="A6" s="72" t="str">
        <f>'[1]対戦表（様式１）'!H3</f>
        <v>多治見北A</v>
      </c>
      <c r="B6" s="74" t="s">
        <v>42</v>
      </c>
      <c r="C6" s="74"/>
      <c r="D6" s="75"/>
      <c r="E6" s="77"/>
      <c r="F6" s="77"/>
      <c r="G6" s="77"/>
      <c r="H6" s="76" t="s">
        <v>42</v>
      </c>
      <c r="I6" s="74"/>
      <c r="J6" s="75"/>
      <c r="K6" s="76" t="s">
        <v>42</v>
      </c>
      <c r="L6" s="74"/>
      <c r="M6" s="75"/>
      <c r="N6" s="76" t="s">
        <v>42</v>
      </c>
      <c r="O6" s="74"/>
      <c r="P6" s="75"/>
      <c r="Q6" s="76" t="s">
        <v>42</v>
      </c>
      <c r="R6" s="74"/>
      <c r="S6" s="75"/>
      <c r="T6" s="74" t="s">
        <v>42</v>
      </c>
      <c r="U6" s="74"/>
      <c r="V6" s="75"/>
      <c r="W6" s="79">
        <f>(B7+H7+K7+N7+Q7+T7)</f>
        <v>17</v>
      </c>
      <c r="X6" s="81">
        <f>(J7+D7+M7+P7+S7+V7)</f>
        <v>1</v>
      </c>
      <c r="Y6" s="81">
        <f>(W6-X6)</f>
        <v>16</v>
      </c>
      <c r="Z6" s="83">
        <f>COUNTIF(B6:V6,"○")</f>
        <v>6</v>
      </c>
      <c r="AA6" s="83">
        <f>COUNTIF(B6:V6,"△")</f>
        <v>0</v>
      </c>
      <c r="AB6" s="83">
        <f>COUNTIF(B6:V6,"×")</f>
        <v>0</v>
      </c>
      <c r="AC6" s="84">
        <f>(3*Z6+1*AA6)</f>
        <v>18</v>
      </c>
      <c r="AD6" s="86">
        <v>1</v>
      </c>
    </row>
    <row r="7" spans="1:30" ht="27" customHeight="1">
      <c r="A7" s="73"/>
      <c r="B7" s="21">
        <v>2</v>
      </c>
      <c r="C7" s="21" t="s">
        <v>0</v>
      </c>
      <c r="D7" s="22">
        <v>0</v>
      </c>
      <c r="E7" s="78"/>
      <c r="F7" s="78"/>
      <c r="G7" s="78"/>
      <c r="H7" s="23">
        <v>2</v>
      </c>
      <c r="I7" s="21" t="s">
        <v>0</v>
      </c>
      <c r="J7" s="22">
        <v>0</v>
      </c>
      <c r="K7" s="23">
        <v>2</v>
      </c>
      <c r="L7" s="21" t="s">
        <v>0</v>
      </c>
      <c r="M7" s="22">
        <v>0</v>
      </c>
      <c r="N7" s="23">
        <v>3</v>
      </c>
      <c r="O7" s="21" t="s">
        <v>0</v>
      </c>
      <c r="P7" s="22">
        <v>0</v>
      </c>
      <c r="Q7" s="23">
        <v>5</v>
      </c>
      <c r="R7" s="21" t="s">
        <v>0</v>
      </c>
      <c r="S7" s="22">
        <v>0</v>
      </c>
      <c r="T7" s="21">
        <v>3</v>
      </c>
      <c r="U7" s="21" t="s">
        <v>0</v>
      </c>
      <c r="V7" s="22">
        <v>1</v>
      </c>
      <c r="W7" s="80"/>
      <c r="X7" s="82"/>
      <c r="Y7" s="82"/>
      <c r="Z7" s="82"/>
      <c r="AA7" s="82"/>
      <c r="AB7" s="82"/>
      <c r="AC7" s="85"/>
      <c r="AD7" s="87"/>
    </row>
    <row r="8" spans="1:30" ht="27" customHeight="1">
      <c r="A8" s="44" t="str">
        <f>'[1]対戦表（様式１）'!H4</f>
        <v>中京C</v>
      </c>
      <c r="B8" s="46" t="s">
        <v>41</v>
      </c>
      <c r="C8" s="46"/>
      <c r="D8" s="47"/>
      <c r="E8" s="48" t="s">
        <v>41</v>
      </c>
      <c r="F8" s="46"/>
      <c r="G8" s="47"/>
      <c r="H8" s="37"/>
      <c r="I8" s="37"/>
      <c r="J8" s="37"/>
      <c r="K8" s="48" t="s">
        <v>41</v>
      </c>
      <c r="L8" s="46"/>
      <c r="M8" s="47"/>
      <c r="N8" s="48" t="s">
        <v>42</v>
      </c>
      <c r="O8" s="46"/>
      <c r="P8" s="47"/>
      <c r="Q8" s="34" t="s">
        <v>42</v>
      </c>
      <c r="R8" s="35"/>
      <c r="S8" s="36"/>
      <c r="T8" s="46" t="s">
        <v>43</v>
      </c>
      <c r="U8" s="46"/>
      <c r="V8" s="47"/>
      <c r="W8" s="52">
        <f>(E9+B9+K9+N9+Q9+T9)</f>
        <v>6</v>
      </c>
      <c r="X8" s="54">
        <f>(G9+D9+M9+P9+S9+V9)</f>
        <v>9</v>
      </c>
      <c r="Y8" s="54">
        <f>(W8-X8)</f>
        <v>-3</v>
      </c>
      <c r="Z8" s="27">
        <f>COUNTIF(B8:V8,"○")</f>
        <v>2</v>
      </c>
      <c r="AA8" s="27">
        <f>COUNTIF(B8:V8,"△")</f>
        <v>1</v>
      </c>
      <c r="AB8" s="27">
        <f>COUNTIF(B8:V8,"×")</f>
        <v>3</v>
      </c>
      <c r="AC8" s="29">
        <f>(3*Z8+1*AA8)</f>
        <v>7</v>
      </c>
      <c r="AD8" s="31">
        <v>5</v>
      </c>
    </row>
    <row r="9" spans="1:30" ht="27" customHeight="1">
      <c r="A9" s="55"/>
      <c r="B9" s="9">
        <v>1</v>
      </c>
      <c r="C9" s="9" t="s">
        <v>0</v>
      </c>
      <c r="D9" s="10">
        <v>3</v>
      </c>
      <c r="E9" s="8">
        <v>0</v>
      </c>
      <c r="F9" s="9" t="s">
        <v>0</v>
      </c>
      <c r="G9" s="10">
        <v>2</v>
      </c>
      <c r="H9" s="37"/>
      <c r="I9" s="37"/>
      <c r="J9" s="37"/>
      <c r="K9" s="8">
        <v>0</v>
      </c>
      <c r="L9" s="9" t="s">
        <v>0</v>
      </c>
      <c r="M9" s="10">
        <v>2</v>
      </c>
      <c r="N9" s="8">
        <v>2</v>
      </c>
      <c r="O9" s="9" t="s">
        <v>0</v>
      </c>
      <c r="P9" s="10">
        <v>0</v>
      </c>
      <c r="Q9" s="8">
        <v>1</v>
      </c>
      <c r="R9" s="9" t="s">
        <v>0</v>
      </c>
      <c r="S9" s="10">
        <v>0</v>
      </c>
      <c r="T9" s="9">
        <v>2</v>
      </c>
      <c r="U9" s="9" t="s">
        <v>0</v>
      </c>
      <c r="V9" s="10">
        <v>2</v>
      </c>
      <c r="W9" s="53"/>
      <c r="X9" s="41"/>
      <c r="Y9" s="41"/>
      <c r="Z9" s="41"/>
      <c r="AA9" s="41"/>
      <c r="AB9" s="41"/>
      <c r="AC9" s="42"/>
      <c r="AD9" s="43"/>
    </row>
    <row r="10" spans="1:30" ht="27" customHeight="1">
      <c r="A10" s="44" t="str">
        <f>'[1]対戦表（様式１）'!H5</f>
        <v>中津</v>
      </c>
      <c r="B10" s="35" t="s">
        <v>41</v>
      </c>
      <c r="C10" s="35"/>
      <c r="D10" s="36"/>
      <c r="E10" s="34" t="s">
        <v>41</v>
      </c>
      <c r="F10" s="35"/>
      <c r="G10" s="36"/>
      <c r="H10" s="34" t="s">
        <v>42</v>
      </c>
      <c r="I10" s="35"/>
      <c r="J10" s="36"/>
      <c r="K10" s="61"/>
      <c r="L10" s="61"/>
      <c r="M10" s="61"/>
      <c r="N10" s="34" t="s">
        <v>41</v>
      </c>
      <c r="O10" s="35"/>
      <c r="P10" s="36"/>
      <c r="Q10" s="34" t="s">
        <v>42</v>
      </c>
      <c r="R10" s="35"/>
      <c r="S10" s="36"/>
      <c r="T10" s="35" t="s">
        <v>42</v>
      </c>
      <c r="U10" s="35"/>
      <c r="V10" s="36"/>
      <c r="W10" s="52">
        <f>(E11+H11+B11+N11+Q11+T11)</f>
        <v>6</v>
      </c>
      <c r="X10" s="54">
        <f>(G11+J11+D11+P11+S11+V11)</f>
        <v>5</v>
      </c>
      <c r="Y10" s="54">
        <f>(W10-X10)</f>
        <v>1</v>
      </c>
      <c r="Z10" s="27">
        <f>COUNTIF(B10:V10,"○")</f>
        <v>3</v>
      </c>
      <c r="AA10" s="27">
        <f>COUNTIF(B10:V10,"△")</f>
        <v>0</v>
      </c>
      <c r="AB10" s="27">
        <f>COUNTIF(B10:V10,"×")</f>
        <v>3</v>
      </c>
      <c r="AC10" s="29">
        <f>(3*Z10+1*AA10)</f>
        <v>9</v>
      </c>
      <c r="AD10" s="31">
        <v>4</v>
      </c>
    </row>
    <row r="11" spans="1:30" ht="27" customHeight="1">
      <c r="A11" s="55"/>
      <c r="B11" s="11">
        <v>0</v>
      </c>
      <c r="C11" s="11" t="s">
        <v>0</v>
      </c>
      <c r="D11" s="12">
        <v>1</v>
      </c>
      <c r="E11" s="13">
        <v>0</v>
      </c>
      <c r="F11" s="11" t="s">
        <v>0</v>
      </c>
      <c r="G11" s="12">
        <v>2</v>
      </c>
      <c r="H11" s="13">
        <v>2</v>
      </c>
      <c r="I11" s="11" t="s">
        <v>0</v>
      </c>
      <c r="J11" s="12">
        <v>0</v>
      </c>
      <c r="K11" s="59"/>
      <c r="L11" s="59"/>
      <c r="M11" s="59"/>
      <c r="N11" s="13">
        <v>0</v>
      </c>
      <c r="O11" s="11" t="s">
        <v>0</v>
      </c>
      <c r="P11" s="12">
        <v>1</v>
      </c>
      <c r="Q11" s="13">
        <v>2</v>
      </c>
      <c r="R11" s="11" t="s">
        <v>0</v>
      </c>
      <c r="S11" s="12">
        <v>1</v>
      </c>
      <c r="T11" s="11">
        <v>2</v>
      </c>
      <c r="U11" s="11" t="s">
        <v>0</v>
      </c>
      <c r="V11" s="12">
        <v>0</v>
      </c>
      <c r="W11" s="53"/>
      <c r="X11" s="41"/>
      <c r="Y11" s="41"/>
      <c r="Z11" s="41"/>
      <c r="AA11" s="41"/>
      <c r="AB11" s="41"/>
      <c r="AC11" s="42"/>
      <c r="AD11" s="43"/>
    </row>
    <row r="12" spans="1:30" ht="27" customHeight="1">
      <c r="A12" s="44" t="str">
        <f>'[1]対戦表（様式１）'!H6</f>
        <v>恵那</v>
      </c>
      <c r="B12" s="46" t="s">
        <v>43</v>
      </c>
      <c r="C12" s="46"/>
      <c r="D12" s="47"/>
      <c r="E12" s="48" t="s">
        <v>41</v>
      </c>
      <c r="F12" s="46"/>
      <c r="G12" s="47"/>
      <c r="H12" s="48" t="s">
        <v>41</v>
      </c>
      <c r="I12" s="46"/>
      <c r="J12" s="47"/>
      <c r="K12" s="48" t="s">
        <v>42</v>
      </c>
      <c r="L12" s="46"/>
      <c r="M12" s="47"/>
      <c r="N12" s="56"/>
      <c r="O12" s="37"/>
      <c r="P12" s="57"/>
      <c r="Q12" s="34" t="s">
        <v>42</v>
      </c>
      <c r="R12" s="35"/>
      <c r="S12" s="36"/>
      <c r="T12" s="46" t="s">
        <v>42</v>
      </c>
      <c r="U12" s="46"/>
      <c r="V12" s="47"/>
      <c r="W12" s="52">
        <f>(E13+H13+K13+B13+Q13+T13)</f>
        <v>9</v>
      </c>
      <c r="X12" s="54">
        <f>(G13+J13+M13+D13+S13+V13)</f>
        <v>8</v>
      </c>
      <c r="Y12" s="54">
        <f>(W12-X12)</f>
        <v>1</v>
      </c>
      <c r="Z12" s="27">
        <f>COUNTIF(B12:V12,"○")</f>
        <v>3</v>
      </c>
      <c r="AA12" s="27">
        <f>COUNTIF(B12:V12,"△")</f>
        <v>1</v>
      </c>
      <c r="AB12" s="27">
        <f>COUNTIF(B12:V12,"×")</f>
        <v>2</v>
      </c>
      <c r="AC12" s="29">
        <f>(3*Z12+1*AA12)</f>
        <v>10</v>
      </c>
      <c r="AD12" s="31">
        <v>3</v>
      </c>
    </row>
    <row r="13" spans="1:30" ht="27" customHeight="1">
      <c r="A13" s="55"/>
      <c r="B13" s="11">
        <v>2</v>
      </c>
      <c r="C13" s="11" t="s">
        <v>0</v>
      </c>
      <c r="D13" s="12">
        <v>2</v>
      </c>
      <c r="E13" s="13">
        <v>0</v>
      </c>
      <c r="F13" s="11" t="s">
        <v>0</v>
      </c>
      <c r="G13" s="12">
        <v>3</v>
      </c>
      <c r="H13" s="13">
        <v>0</v>
      </c>
      <c r="I13" s="11" t="s">
        <v>0</v>
      </c>
      <c r="J13" s="12">
        <v>2</v>
      </c>
      <c r="K13" s="13">
        <v>1</v>
      </c>
      <c r="L13" s="11" t="s">
        <v>0</v>
      </c>
      <c r="M13" s="12">
        <v>0</v>
      </c>
      <c r="N13" s="58"/>
      <c r="O13" s="59"/>
      <c r="P13" s="60"/>
      <c r="Q13" s="13">
        <v>3</v>
      </c>
      <c r="R13" s="11" t="s">
        <v>0</v>
      </c>
      <c r="S13" s="12">
        <v>1</v>
      </c>
      <c r="T13" s="11">
        <v>3</v>
      </c>
      <c r="U13" s="11" t="s">
        <v>0</v>
      </c>
      <c r="V13" s="12">
        <v>0</v>
      </c>
      <c r="W13" s="53"/>
      <c r="X13" s="41"/>
      <c r="Y13" s="41"/>
      <c r="Z13" s="41"/>
      <c r="AA13" s="41"/>
      <c r="AB13" s="41"/>
      <c r="AC13" s="42"/>
      <c r="AD13" s="43"/>
    </row>
    <row r="14" spans="1:30" ht="27" customHeight="1">
      <c r="A14" s="44" t="str">
        <f>'[1]対戦表（様式１）'!H7</f>
        <v>関商工C</v>
      </c>
      <c r="B14" s="34" t="s">
        <v>41</v>
      </c>
      <c r="C14" s="35"/>
      <c r="D14" s="36"/>
      <c r="E14" s="34" t="s">
        <v>41</v>
      </c>
      <c r="F14" s="35"/>
      <c r="G14" s="36"/>
      <c r="H14" s="34" t="s">
        <v>41</v>
      </c>
      <c r="I14" s="35"/>
      <c r="J14" s="36"/>
      <c r="K14" s="34" t="s">
        <v>41</v>
      </c>
      <c r="L14" s="35"/>
      <c r="M14" s="36"/>
      <c r="N14" s="34" t="s">
        <v>41</v>
      </c>
      <c r="O14" s="35"/>
      <c r="P14" s="36"/>
      <c r="Q14" s="34"/>
      <c r="R14" s="35"/>
      <c r="S14" s="36"/>
      <c r="T14" s="35" t="s">
        <v>41</v>
      </c>
      <c r="U14" s="35"/>
      <c r="V14" s="36"/>
      <c r="W14" s="52">
        <f>(E15+H15+K15+B15+N15+T15)</f>
        <v>3</v>
      </c>
      <c r="X14" s="54">
        <f>(G15+J15+M15+D15+P15+V15)</f>
        <v>15</v>
      </c>
      <c r="Y14" s="54">
        <f>(W14-X14)</f>
        <v>-12</v>
      </c>
      <c r="Z14" s="27">
        <f>COUNTIF(B14:V14,"○")</f>
        <v>0</v>
      </c>
      <c r="AA14" s="27">
        <f>COUNTIF(B14:V14,"△")</f>
        <v>0</v>
      </c>
      <c r="AB14" s="27">
        <f>COUNTIF(B14:V14,"×")</f>
        <v>6</v>
      </c>
      <c r="AC14" s="29">
        <f>(3*Z14+1*AA14)</f>
        <v>0</v>
      </c>
      <c r="AD14" s="31">
        <v>7</v>
      </c>
    </row>
    <row r="15" spans="1:30" ht="27" customHeight="1">
      <c r="A15" s="55"/>
      <c r="B15" s="13">
        <v>0</v>
      </c>
      <c r="C15" s="11" t="s">
        <v>0</v>
      </c>
      <c r="D15" s="12">
        <v>2</v>
      </c>
      <c r="E15" s="13">
        <v>0</v>
      </c>
      <c r="F15" s="11" t="s">
        <v>0</v>
      </c>
      <c r="G15" s="12">
        <v>5</v>
      </c>
      <c r="H15" s="13">
        <v>0</v>
      </c>
      <c r="I15" s="11" t="s">
        <v>0</v>
      </c>
      <c r="J15" s="12">
        <v>1</v>
      </c>
      <c r="K15" s="13">
        <v>1</v>
      </c>
      <c r="L15" s="11" t="s">
        <v>0</v>
      </c>
      <c r="M15" s="12">
        <v>2</v>
      </c>
      <c r="N15" s="13">
        <v>1</v>
      </c>
      <c r="O15" s="11" t="s">
        <v>0</v>
      </c>
      <c r="P15" s="12">
        <v>3</v>
      </c>
      <c r="Q15" s="49"/>
      <c r="R15" s="50"/>
      <c r="S15" s="51"/>
      <c r="T15" s="11">
        <v>1</v>
      </c>
      <c r="U15" s="11" t="s">
        <v>0</v>
      </c>
      <c r="V15" s="12">
        <v>2</v>
      </c>
      <c r="W15" s="53"/>
      <c r="X15" s="41"/>
      <c r="Y15" s="41"/>
      <c r="Z15" s="41"/>
      <c r="AA15" s="41"/>
      <c r="AB15" s="41"/>
      <c r="AC15" s="42"/>
      <c r="AD15" s="43"/>
    </row>
    <row r="16" spans="1:30" ht="27" customHeight="1">
      <c r="A16" s="44" t="str">
        <f>'[1]対戦表（様式１）'!H8</f>
        <v>飛騨高山</v>
      </c>
      <c r="B16" s="46" t="s">
        <v>41</v>
      </c>
      <c r="C16" s="46"/>
      <c r="D16" s="47"/>
      <c r="E16" s="48" t="s">
        <v>41</v>
      </c>
      <c r="F16" s="46"/>
      <c r="G16" s="47"/>
      <c r="H16" s="48" t="s">
        <v>43</v>
      </c>
      <c r="I16" s="46"/>
      <c r="J16" s="47"/>
      <c r="K16" s="48" t="s">
        <v>41</v>
      </c>
      <c r="L16" s="46"/>
      <c r="M16" s="47"/>
      <c r="N16" s="48" t="s">
        <v>41</v>
      </c>
      <c r="O16" s="46"/>
      <c r="P16" s="47"/>
      <c r="Q16" s="34" t="s">
        <v>42</v>
      </c>
      <c r="R16" s="35"/>
      <c r="S16" s="36"/>
      <c r="T16" s="37"/>
      <c r="U16" s="37"/>
      <c r="V16" s="37"/>
      <c r="W16" s="39">
        <f>(E17+H17+K17+N17+B17+Q17)</f>
        <v>5</v>
      </c>
      <c r="X16" s="27">
        <f>(G17+J17+M17+P17+D17+S17)</f>
        <v>18</v>
      </c>
      <c r="Y16" s="27">
        <f>(W16-X16)</f>
        <v>-13</v>
      </c>
      <c r="Z16" s="27">
        <f>COUNTIF(B16:V16,"○")</f>
        <v>1</v>
      </c>
      <c r="AA16" s="27">
        <f>COUNTIF(B16:V16,"△")</f>
        <v>1</v>
      </c>
      <c r="AB16" s="27">
        <f>COUNTIF(B16:V16,"×")</f>
        <v>4</v>
      </c>
      <c r="AC16" s="29">
        <f>(3*Z16+1*AA16)</f>
        <v>4</v>
      </c>
      <c r="AD16" s="31">
        <v>6</v>
      </c>
    </row>
    <row r="17" spans="1:30" ht="27" customHeight="1" thickBot="1">
      <c r="A17" s="45"/>
      <c r="B17" s="14">
        <v>0</v>
      </c>
      <c r="C17" s="14" t="s">
        <v>0</v>
      </c>
      <c r="D17" s="15">
        <v>7</v>
      </c>
      <c r="E17" s="16">
        <v>1</v>
      </c>
      <c r="F17" s="14" t="s">
        <v>0</v>
      </c>
      <c r="G17" s="15">
        <v>3</v>
      </c>
      <c r="H17" s="16">
        <v>2</v>
      </c>
      <c r="I17" s="14" t="s">
        <v>0</v>
      </c>
      <c r="J17" s="15">
        <v>2</v>
      </c>
      <c r="K17" s="16">
        <v>0</v>
      </c>
      <c r="L17" s="14" t="s">
        <v>0</v>
      </c>
      <c r="M17" s="15">
        <v>2</v>
      </c>
      <c r="N17" s="16">
        <v>0</v>
      </c>
      <c r="O17" s="14" t="s">
        <v>0</v>
      </c>
      <c r="P17" s="15">
        <v>3</v>
      </c>
      <c r="Q17" s="16">
        <v>2</v>
      </c>
      <c r="R17" s="14" t="s">
        <v>0</v>
      </c>
      <c r="S17" s="15">
        <v>1</v>
      </c>
      <c r="T17" s="38"/>
      <c r="U17" s="38"/>
      <c r="V17" s="38"/>
      <c r="W17" s="40"/>
      <c r="X17" s="28"/>
      <c r="Y17" s="28"/>
      <c r="Z17" s="28"/>
      <c r="AA17" s="28"/>
      <c r="AB17" s="28"/>
      <c r="AC17" s="30"/>
      <c r="AD17" s="32"/>
    </row>
    <row r="18" spans="1:30" ht="23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1"/>
      <c r="AA18" s="1"/>
      <c r="AB18" s="1"/>
      <c r="AC18" s="1"/>
      <c r="AD18" s="1"/>
    </row>
    <row r="19" spans="1:30" ht="22.5" customHeight="1">
      <c r="A19" s="1"/>
      <c r="B19" s="17" t="s">
        <v>44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1"/>
      <c r="AA19" s="33"/>
      <c r="AB19" s="33"/>
      <c r="AC19" s="33"/>
      <c r="AD19" s="33"/>
    </row>
    <row r="20" spans="1:30" ht="22.5" customHeight="1">
      <c r="A20" s="1"/>
      <c r="B20" s="17" t="s">
        <v>45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1"/>
      <c r="AA20" s="1"/>
      <c r="AB20" s="1"/>
      <c r="AC20" s="1"/>
      <c r="AD20" s="1"/>
    </row>
    <row r="21" spans="1:30" ht="21.75" customHeight="1">
      <c r="A21" s="1"/>
      <c r="B21" s="17" t="s">
        <v>46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1"/>
      <c r="AA21" s="1"/>
      <c r="AB21" s="1"/>
      <c r="AC21" s="1"/>
      <c r="AD21" s="1"/>
    </row>
    <row r="22" ht="22.5" customHeight="1"/>
    <row r="23" ht="20.25" customHeight="1"/>
    <row r="24" ht="21.75" customHeight="1"/>
    <row r="25" ht="24" customHeight="1"/>
    <row r="26" ht="21.75" customHeight="1"/>
    <row r="27" ht="24" customHeight="1"/>
    <row r="28" ht="22.5" customHeight="1"/>
    <row r="29" ht="22.5" customHeight="1"/>
    <row r="30" ht="23.25" customHeight="1"/>
    <row r="31" ht="22.5" customHeight="1"/>
    <row r="32" ht="12.75" customHeight="1"/>
  </sheetData>
  <sheetProtection/>
  <mergeCells count="121">
    <mergeCell ref="AC16:AC17"/>
    <mergeCell ref="AD16:AD17"/>
    <mergeCell ref="AA19:AD19"/>
    <mergeCell ref="T16:V17"/>
    <mergeCell ref="W16:W17"/>
    <mergeCell ref="X16:X17"/>
    <mergeCell ref="Y16:Y17"/>
    <mergeCell ref="Z16:Z17"/>
    <mergeCell ref="AA16:AA17"/>
    <mergeCell ref="AC14:AC15"/>
    <mergeCell ref="AD14:AD15"/>
    <mergeCell ref="A16:A17"/>
    <mergeCell ref="B16:D16"/>
    <mergeCell ref="E16:G16"/>
    <mergeCell ref="H16:J16"/>
    <mergeCell ref="K16:M16"/>
    <mergeCell ref="N16:P16"/>
    <mergeCell ref="Q16:S16"/>
    <mergeCell ref="AB16:AB17"/>
    <mergeCell ref="W14:W15"/>
    <mergeCell ref="X14:X15"/>
    <mergeCell ref="Y14:Y15"/>
    <mergeCell ref="Z14:Z15"/>
    <mergeCell ref="AA14:AA15"/>
    <mergeCell ref="AB14:AB15"/>
    <mergeCell ref="AC12:AC13"/>
    <mergeCell ref="AD12:AD13"/>
    <mergeCell ref="A14:A15"/>
    <mergeCell ref="B14:D14"/>
    <mergeCell ref="E14:G14"/>
    <mergeCell ref="H14:J14"/>
    <mergeCell ref="K14:M14"/>
    <mergeCell ref="N14:P14"/>
    <mergeCell ref="Q14:S15"/>
    <mergeCell ref="T14:V14"/>
    <mergeCell ref="W12:W13"/>
    <mergeCell ref="X12:X13"/>
    <mergeCell ref="Y12:Y13"/>
    <mergeCell ref="Z12:Z13"/>
    <mergeCell ref="AA12:AA13"/>
    <mergeCell ref="AB12:AB13"/>
    <mergeCell ref="AC10:AC11"/>
    <mergeCell ref="AD10:AD11"/>
    <mergeCell ref="A12:A13"/>
    <mergeCell ref="B12:D12"/>
    <mergeCell ref="E12:G12"/>
    <mergeCell ref="H12:J12"/>
    <mergeCell ref="K12:M12"/>
    <mergeCell ref="N12:P13"/>
    <mergeCell ref="Q12:S12"/>
    <mergeCell ref="T12:V12"/>
    <mergeCell ref="W10:W11"/>
    <mergeCell ref="X10:X11"/>
    <mergeCell ref="Y10:Y11"/>
    <mergeCell ref="Z10:Z11"/>
    <mergeCell ref="AA10:AA11"/>
    <mergeCell ref="AB10:AB11"/>
    <mergeCell ref="AC8:AC9"/>
    <mergeCell ref="AD8:AD9"/>
    <mergeCell ref="A10:A11"/>
    <mergeCell ref="B10:D10"/>
    <mergeCell ref="E10:G10"/>
    <mergeCell ref="H10:J10"/>
    <mergeCell ref="K10:M11"/>
    <mergeCell ref="N10:P10"/>
    <mergeCell ref="Q10:S10"/>
    <mergeCell ref="T10:V10"/>
    <mergeCell ref="W8:W9"/>
    <mergeCell ref="X8:X9"/>
    <mergeCell ref="Y8:Y9"/>
    <mergeCell ref="Z8:Z9"/>
    <mergeCell ref="AA8:AA9"/>
    <mergeCell ref="AB8:AB9"/>
    <mergeCell ref="AC6:AC7"/>
    <mergeCell ref="AD6:AD7"/>
    <mergeCell ref="A8:A9"/>
    <mergeCell ref="B8:D8"/>
    <mergeCell ref="E8:G8"/>
    <mergeCell ref="H8:J9"/>
    <mergeCell ref="K8:M8"/>
    <mergeCell ref="N8:P8"/>
    <mergeCell ref="Q8:S8"/>
    <mergeCell ref="T8:V8"/>
    <mergeCell ref="W6:W7"/>
    <mergeCell ref="X6:X7"/>
    <mergeCell ref="Y6:Y7"/>
    <mergeCell ref="Z6:Z7"/>
    <mergeCell ref="AA6:AA7"/>
    <mergeCell ref="AB6:AB7"/>
    <mergeCell ref="AC4:AC5"/>
    <mergeCell ref="AD4:AD5"/>
    <mergeCell ref="A6:A7"/>
    <mergeCell ref="B6:D6"/>
    <mergeCell ref="E6:G7"/>
    <mergeCell ref="H6:J6"/>
    <mergeCell ref="K6:M6"/>
    <mergeCell ref="N6:P6"/>
    <mergeCell ref="Q6:S6"/>
    <mergeCell ref="T6:V6"/>
    <mergeCell ref="W4:W5"/>
    <mergeCell ref="X4:X5"/>
    <mergeCell ref="Y4:Y5"/>
    <mergeCell ref="Z4:Z5"/>
    <mergeCell ref="AA4:AA5"/>
    <mergeCell ref="AB4:AB5"/>
    <mergeCell ref="E4:G4"/>
    <mergeCell ref="H4:J4"/>
    <mergeCell ref="K4:M4"/>
    <mergeCell ref="N4:P4"/>
    <mergeCell ref="Q4:S4"/>
    <mergeCell ref="T4:V4"/>
    <mergeCell ref="A4:A5"/>
    <mergeCell ref="A1:AD1"/>
    <mergeCell ref="B3:D3"/>
    <mergeCell ref="E3:G3"/>
    <mergeCell ref="H3:J3"/>
    <mergeCell ref="K3:M3"/>
    <mergeCell ref="N3:P3"/>
    <mergeCell ref="Q3:S3"/>
    <mergeCell ref="T3:V3"/>
    <mergeCell ref="B4:D5"/>
  </mergeCells>
  <printOptions/>
  <pageMargins left="0.66" right="0.65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soccer</cp:lastModifiedBy>
  <cp:lastPrinted>2022-06-03T06:47:49Z</cp:lastPrinted>
  <dcterms:created xsi:type="dcterms:W3CDTF">2005-03-22T05:33:16Z</dcterms:created>
  <dcterms:modified xsi:type="dcterms:W3CDTF">2023-03-20T00:13:11Z</dcterms:modified>
  <cp:category/>
  <cp:version/>
  <cp:contentType/>
  <cp:contentStatus/>
</cp:coreProperties>
</file>