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結果" sheetId="1" r:id="rId1"/>
    <sheet name="組合せ・日程" sheetId="2" r:id="rId2"/>
    <sheet name="Sheet1" sheetId="3" r:id="rId3"/>
  </sheets>
  <definedNames>
    <definedName name="_xlnm.Print_Area" localSheetId="0">'結果'!$A$1:$AJ$47</definedName>
    <definedName name="_xlnm.Print_Area" localSheetId="1">'組合せ・日程'!$A$1:$AE$47</definedName>
  </definedNames>
  <calcPr fullCalcOnLoad="1"/>
</workbook>
</file>

<file path=xl/sharedStrings.xml><?xml version="1.0" encoding="utf-8"?>
<sst xmlns="http://schemas.openxmlformats.org/spreadsheetml/2006/main" count="391" uniqueCount="101">
  <si>
    <t>月日</t>
  </si>
  <si>
    <t>会場</t>
  </si>
  <si>
    <t>試合No.</t>
  </si>
  <si>
    <t>K.O.時間</t>
  </si>
  <si>
    <t>副審</t>
  </si>
  <si>
    <t>主審</t>
  </si>
  <si>
    <t>4th.</t>
  </si>
  <si>
    <t>①</t>
  </si>
  <si>
    <t>②</t>
  </si>
  <si>
    <t>4th.</t>
  </si>
  <si>
    <t>決勝</t>
  </si>
  <si>
    <t>④</t>
  </si>
  <si>
    <t>⑥</t>
  </si>
  <si>
    <t>⑤</t>
  </si>
  <si>
    <t>③</t>
  </si>
  <si>
    <t>〔組み合わせ及び日程〕</t>
  </si>
  <si>
    <t>（Ａブロック）</t>
  </si>
  <si>
    <t>（Ｂブロック）</t>
  </si>
  <si>
    <t>⑦</t>
  </si>
  <si>
    <t>⑧</t>
  </si>
  <si>
    <t>⑨</t>
  </si>
  <si>
    <t>⑩</t>
  </si>
  <si>
    <t>大垣工業</t>
  </si>
  <si>
    <t>大垣西</t>
  </si>
  <si>
    <t>大垣南</t>
  </si>
  <si>
    <t>12/17</t>
  </si>
  <si>
    <t>揖斐</t>
  </si>
  <si>
    <t>大垣北</t>
  </si>
  <si>
    <t>大垣東</t>
  </si>
  <si>
    <t>池田</t>
  </si>
  <si>
    <t>大垣商業</t>
  </si>
  <si>
    <t>土</t>
  </si>
  <si>
    <t>日</t>
  </si>
  <si>
    <t>金</t>
  </si>
  <si>
    <t>1/7</t>
  </si>
  <si>
    <t>月</t>
  </si>
  <si>
    <t>大垣東</t>
  </si>
  <si>
    <t>大垣商業</t>
  </si>
  <si>
    <t>大垣工業</t>
  </si>
  <si>
    <t>大垣養老</t>
  </si>
  <si>
    <t>大垣南</t>
  </si>
  <si>
    <t>大垣日大</t>
  </si>
  <si>
    <t>Ａブロック</t>
  </si>
  <si>
    <t>Ｂブロック</t>
  </si>
  <si>
    <t>4th.</t>
  </si>
  <si>
    <t>12/18</t>
  </si>
  <si>
    <t>12/23</t>
  </si>
  <si>
    <t>12/24</t>
  </si>
  <si>
    <t>南</t>
  </si>
  <si>
    <t>西</t>
  </si>
  <si>
    <t>養</t>
  </si>
  <si>
    <t>工</t>
  </si>
  <si>
    <t>大垣西</t>
  </si>
  <si>
    <t>12/26</t>
  </si>
  <si>
    <t>揖</t>
  </si>
  <si>
    <t>池</t>
  </si>
  <si>
    <t>北</t>
  </si>
  <si>
    <t>商</t>
  </si>
  <si>
    <t>東</t>
  </si>
  <si>
    <t>三決</t>
  </si>
  <si>
    <t>勝ち点</t>
  </si>
  <si>
    <t>得失点差</t>
  </si>
  <si>
    <t>総得点</t>
  </si>
  <si>
    <t>総失点</t>
  </si>
  <si>
    <t>Ａブロック</t>
  </si>
  <si>
    <t>Ｂブロック</t>
  </si>
  <si>
    <t>順位</t>
  </si>
  <si>
    <t>1位</t>
  </si>
  <si>
    <t>2位</t>
  </si>
  <si>
    <t>3位</t>
  </si>
  <si>
    <t>4位</t>
  </si>
  <si>
    <t>決　勝</t>
  </si>
  <si>
    <t>県大会出場チーム</t>
  </si>
  <si>
    <t>4/15</t>
  </si>
  <si>
    <t>4/16</t>
  </si>
  <si>
    <t>4/22</t>
  </si>
  <si>
    <t>4/23</t>
  </si>
  <si>
    <t>4/29</t>
  </si>
  <si>
    <t>4/30</t>
  </si>
  <si>
    <t>平成29年度　全国・東海高校総合体育大会　西濃地区予選　結果</t>
  </si>
  <si>
    <t>杭瀬川Ａ</t>
  </si>
  <si>
    <t>赤坂Ａ</t>
  </si>
  <si>
    <t>杭瀬川Ｂ</t>
  </si>
  <si>
    <t>-</t>
  </si>
  <si>
    <t>決勝戦・三位決定戦</t>
  </si>
  <si>
    <t>（決勝戦）</t>
  </si>
  <si>
    <t>（三位決定戦）</t>
  </si>
  <si>
    <t>(土)</t>
  </si>
  <si>
    <t>(日)</t>
  </si>
  <si>
    <t>大垣日大</t>
  </si>
  <si>
    <t>②</t>
  </si>
  <si>
    <t>⑤</t>
  </si>
  <si>
    <t>④</t>
  </si>
  <si>
    <t>⑩</t>
  </si>
  <si>
    <t>⑧</t>
  </si>
  <si>
    <t>③</t>
  </si>
  <si>
    <t>赤坂Ａ（大垣工業）</t>
  </si>
  <si>
    <t>赤坂Ｂ（大垣東）</t>
  </si>
  <si>
    <t>赤坂Ｂ（大垣西）</t>
  </si>
  <si>
    <t>赤坂Ｂ（大垣養老）</t>
  </si>
  <si>
    <t>三位決定戦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</si>
</sst>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hair"/>
      <bottom style="thin"/>
      <diagonal style="thin"/>
    </border>
    <border diagonalDown="1">
      <left>
        <color indexed="63"/>
      </left>
      <right>
        <color indexed="63"/>
      </right>
      <top style="hair"/>
      <bottom style="thin"/>
      <diagonal style="thin"/>
    </border>
    <border diagonalDown="1">
      <left>
        <color indexed="63"/>
      </left>
      <right style="thin"/>
      <top style="hair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hair"/>
      <bottom style="hair"/>
      <diagonal style="thin"/>
    </border>
    <border diagonalDown="1">
      <left>
        <color indexed="63"/>
      </left>
      <right>
        <color indexed="63"/>
      </right>
      <top style="hair"/>
      <bottom style="hair"/>
      <diagonal style="thin"/>
    </border>
    <border diagonalDown="1">
      <left>
        <color indexed="63"/>
      </left>
      <right style="thin"/>
      <top style="hair"/>
      <bottom style="hair"/>
      <diagonal style="thin"/>
    </border>
    <border diagonalDown="1">
      <left style="thin"/>
      <right>
        <color indexed="63"/>
      </right>
      <top style="thin"/>
      <bottom style="hair"/>
      <diagonal style="thin"/>
    </border>
    <border diagonalDown="1">
      <left>
        <color indexed="63"/>
      </left>
      <right>
        <color indexed="63"/>
      </right>
      <top style="thin"/>
      <bottom style="hair"/>
      <diagonal style="thin"/>
    </border>
    <border diagonalDown="1">
      <left>
        <color indexed="63"/>
      </left>
      <right style="thin"/>
      <top style="thin"/>
      <bottom style="hair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 shrinkToFit="1"/>
    </xf>
    <xf numFmtId="20" fontId="0" fillId="0" borderId="0" xfId="0" applyNumberForma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textRotation="255" shrinkToFit="1"/>
    </xf>
    <xf numFmtId="0" fontId="0" fillId="0" borderId="0" xfId="0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vertical="center" shrinkToFit="1"/>
    </xf>
    <xf numFmtId="49" fontId="0" fillId="0" borderId="0" xfId="0" applyNumberFormat="1" applyFill="1" applyBorder="1" applyAlignment="1">
      <alignment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1" xfId="0" applyFont="1" applyFill="1" applyBorder="1" applyAlignment="1">
      <alignment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 wrapText="1" shrinkToFit="1"/>
    </xf>
    <xf numFmtId="49" fontId="3" fillId="0" borderId="0" xfId="0" applyNumberFormat="1" applyFont="1" applyFill="1" applyBorder="1" applyAlignment="1">
      <alignment vertical="center" shrinkToFit="1"/>
    </xf>
    <xf numFmtId="49" fontId="3" fillId="0" borderId="0" xfId="0" applyNumberFormat="1" applyFont="1" applyFill="1" applyBorder="1" applyAlignment="1">
      <alignment horizontal="center" vertical="center" wrapText="1"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0" fontId="0" fillId="0" borderId="19" xfId="0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0" fillId="0" borderId="22" xfId="0" applyFill="1" applyBorder="1" applyAlignment="1">
      <alignment vertical="center"/>
    </xf>
    <xf numFmtId="0" fontId="0" fillId="0" borderId="12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0" fillId="0" borderId="24" xfId="0" applyFill="1" applyBorder="1" applyAlignment="1">
      <alignment vertical="center"/>
    </xf>
    <xf numFmtId="0" fontId="3" fillId="0" borderId="24" xfId="0" applyFont="1" applyFill="1" applyBorder="1" applyAlignment="1">
      <alignment vertical="center" shrinkToFit="1"/>
    </xf>
    <xf numFmtId="0" fontId="3" fillId="0" borderId="25" xfId="0" applyFont="1" applyFill="1" applyBorder="1" applyAlignment="1">
      <alignment vertical="center" shrinkToFit="1"/>
    </xf>
    <xf numFmtId="0" fontId="0" fillId="0" borderId="26" xfId="0" applyFill="1" applyBorder="1" applyAlignment="1">
      <alignment vertical="center"/>
    </xf>
    <xf numFmtId="0" fontId="3" fillId="0" borderId="26" xfId="0" applyFont="1" applyFill="1" applyBorder="1" applyAlignment="1">
      <alignment vertical="center" shrinkToFit="1"/>
    </xf>
    <xf numFmtId="0" fontId="3" fillId="0" borderId="27" xfId="0" applyFont="1" applyFill="1" applyBorder="1" applyAlignment="1">
      <alignment vertical="center" shrinkToFit="1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3" fillId="0" borderId="29" xfId="0" applyFont="1" applyFill="1" applyBorder="1" applyAlignment="1">
      <alignment vertical="center" shrinkToFit="1"/>
    </xf>
    <xf numFmtId="0" fontId="3" fillId="0" borderId="30" xfId="0" applyFont="1" applyFill="1" applyBorder="1" applyAlignment="1">
      <alignment vertical="center" shrinkToFit="1"/>
    </xf>
    <xf numFmtId="0" fontId="2" fillId="0" borderId="31" xfId="0" applyFont="1" applyFill="1" applyBorder="1" applyAlignment="1">
      <alignment vertical="center" shrinkToFit="1"/>
    </xf>
    <xf numFmtId="0" fontId="2" fillId="0" borderId="32" xfId="0" applyFont="1" applyFill="1" applyBorder="1" applyAlignment="1">
      <alignment vertical="center" shrinkToFit="1"/>
    </xf>
    <xf numFmtId="0" fontId="2" fillId="0" borderId="33" xfId="0" applyFont="1" applyFill="1" applyBorder="1" applyAlignment="1">
      <alignment vertical="center" shrinkToFit="1"/>
    </xf>
    <xf numFmtId="0" fontId="0" fillId="0" borderId="34" xfId="0" applyFill="1" applyBorder="1" applyAlignment="1">
      <alignment vertical="center"/>
    </xf>
    <xf numFmtId="0" fontId="3" fillId="0" borderId="33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0" fillId="0" borderId="35" xfId="0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17" xfId="0" applyFill="1" applyBorder="1" applyAlignment="1">
      <alignment horizontal="center" vertical="center" shrinkToFit="1"/>
    </xf>
    <xf numFmtId="0" fontId="0" fillId="0" borderId="36" xfId="0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  <xf numFmtId="0" fontId="0" fillId="0" borderId="38" xfId="0" applyFill="1" applyBorder="1" applyAlignment="1">
      <alignment horizontal="center" vertical="center" shrinkToFit="1"/>
    </xf>
    <xf numFmtId="0" fontId="0" fillId="0" borderId="39" xfId="0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6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41" xfId="0" applyFill="1" applyBorder="1" applyAlignment="1">
      <alignment horizontal="center" vertical="center" shrinkToFit="1"/>
    </xf>
    <xf numFmtId="0" fontId="0" fillId="0" borderId="42" xfId="0" applyFill="1" applyBorder="1" applyAlignment="1">
      <alignment horizontal="center" vertical="center" shrinkToFit="1"/>
    </xf>
    <xf numFmtId="0" fontId="0" fillId="0" borderId="43" xfId="0" applyFill="1" applyBorder="1" applyAlignment="1">
      <alignment horizontal="center" vertical="center" shrinkToFit="1"/>
    </xf>
    <xf numFmtId="0" fontId="0" fillId="0" borderId="44" xfId="0" applyFill="1" applyBorder="1" applyAlignment="1">
      <alignment horizontal="center" vertical="center" shrinkToFit="1"/>
    </xf>
    <xf numFmtId="0" fontId="0" fillId="0" borderId="45" xfId="0" applyFill="1" applyBorder="1" applyAlignment="1">
      <alignment horizontal="center" vertical="center" shrinkToFit="1"/>
    </xf>
    <xf numFmtId="20" fontId="0" fillId="0" borderId="17" xfId="0" applyNumberFormat="1" applyFill="1" applyBorder="1" applyAlignment="1">
      <alignment horizontal="center" vertical="center" shrinkToFit="1"/>
    </xf>
    <xf numFmtId="20" fontId="0" fillId="0" borderId="36" xfId="0" applyNumberFormat="1" applyFill="1" applyBorder="1" applyAlignment="1">
      <alignment horizontal="center" vertical="center" shrinkToFit="1"/>
    </xf>
    <xf numFmtId="20" fontId="0" fillId="0" borderId="37" xfId="0" applyNumberFormat="1" applyFill="1" applyBorder="1" applyAlignment="1">
      <alignment horizontal="center" vertical="center" shrinkToFit="1"/>
    </xf>
    <xf numFmtId="20" fontId="0" fillId="0" borderId="38" xfId="0" applyNumberFormat="1" applyFill="1" applyBorder="1" applyAlignment="1">
      <alignment horizontal="center" vertical="center" shrinkToFit="1"/>
    </xf>
    <xf numFmtId="20" fontId="0" fillId="0" borderId="39" xfId="0" applyNumberFormat="1" applyFill="1" applyBorder="1" applyAlignment="1">
      <alignment horizontal="center" vertical="center" shrinkToFit="1"/>
    </xf>
    <xf numFmtId="49" fontId="3" fillId="0" borderId="46" xfId="0" applyNumberFormat="1" applyFont="1" applyFill="1" applyBorder="1" applyAlignment="1">
      <alignment horizontal="center" vertical="center" shrinkToFit="1"/>
    </xf>
    <xf numFmtId="49" fontId="3" fillId="0" borderId="35" xfId="0" applyNumberFormat="1" applyFont="1" applyFill="1" applyBorder="1" applyAlignment="1">
      <alignment horizontal="center" vertical="center" shrinkToFit="1"/>
    </xf>
    <xf numFmtId="49" fontId="3" fillId="0" borderId="47" xfId="0" applyNumberFormat="1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 shrinkToFit="1"/>
    </xf>
    <xf numFmtId="0" fontId="3" fillId="0" borderId="45" xfId="0" applyFont="1" applyFill="1" applyBorder="1" applyAlignment="1">
      <alignment horizontal="center" vertical="center" shrinkToFit="1"/>
    </xf>
    <xf numFmtId="0" fontId="3" fillId="0" borderId="48" xfId="0" applyFont="1" applyFill="1" applyBorder="1" applyAlignment="1">
      <alignment horizontal="center" vertical="center" shrinkToFit="1"/>
    </xf>
    <xf numFmtId="0" fontId="3" fillId="0" borderId="49" xfId="0" applyFont="1" applyFill="1" applyBorder="1" applyAlignment="1">
      <alignment horizontal="center" vertical="center" shrinkToFit="1"/>
    </xf>
    <xf numFmtId="0" fontId="3" fillId="0" borderId="50" xfId="0" applyFont="1" applyFill="1" applyBorder="1" applyAlignment="1">
      <alignment horizontal="center" vertical="center" shrinkToFit="1"/>
    </xf>
    <xf numFmtId="0" fontId="0" fillId="0" borderId="51" xfId="0" applyFill="1" applyBorder="1" applyAlignment="1">
      <alignment horizontal="center" vertical="center" shrinkToFit="1"/>
    </xf>
    <xf numFmtId="0" fontId="0" fillId="0" borderId="46" xfId="0" applyFill="1" applyBorder="1" applyAlignment="1">
      <alignment horizontal="center" vertical="center" shrinkToFit="1"/>
    </xf>
    <xf numFmtId="49" fontId="3" fillId="0" borderId="51" xfId="0" applyNumberFormat="1" applyFont="1" applyFill="1" applyBorder="1" applyAlignment="1">
      <alignment horizontal="center" vertical="center" wrapText="1" shrinkToFit="1"/>
    </xf>
    <xf numFmtId="49" fontId="3" fillId="0" borderId="19" xfId="0" applyNumberFormat="1" applyFont="1" applyFill="1" applyBorder="1" applyAlignment="1">
      <alignment horizontal="center" vertical="center" wrapText="1" shrinkToFit="1"/>
    </xf>
    <xf numFmtId="49" fontId="3" fillId="0" borderId="52" xfId="0" applyNumberFormat="1" applyFont="1" applyFill="1" applyBorder="1" applyAlignment="1">
      <alignment horizontal="center" vertical="center" wrapText="1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 shrinkToFit="1"/>
    </xf>
    <xf numFmtId="0" fontId="3" fillId="0" borderId="53" xfId="0" applyFont="1" applyFill="1" applyBorder="1" applyAlignment="1">
      <alignment horizontal="center" vertical="center" shrinkToFit="1"/>
    </xf>
    <xf numFmtId="0" fontId="3" fillId="0" borderId="54" xfId="0" applyFont="1" applyFill="1" applyBorder="1" applyAlignment="1">
      <alignment horizontal="center" vertical="center" shrinkToFit="1"/>
    </xf>
    <xf numFmtId="0" fontId="3" fillId="0" borderId="55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56" xfId="0" applyFont="1" applyFill="1" applyBorder="1" applyAlignment="1">
      <alignment horizontal="center" vertical="center" shrinkToFit="1"/>
    </xf>
    <xf numFmtId="0" fontId="3" fillId="0" borderId="57" xfId="0" applyFont="1" applyFill="1" applyBorder="1" applyAlignment="1">
      <alignment horizontal="center" vertical="center" shrinkToFit="1"/>
    </xf>
    <xf numFmtId="0" fontId="3" fillId="0" borderId="58" xfId="0" applyFont="1" applyFill="1" applyBorder="1" applyAlignment="1">
      <alignment horizontal="center" vertical="center" shrinkToFit="1"/>
    </xf>
    <xf numFmtId="0" fontId="3" fillId="0" borderId="59" xfId="0" applyFont="1" applyFill="1" applyBorder="1" applyAlignment="1">
      <alignment horizontal="center" vertical="center" shrinkToFit="1"/>
    </xf>
    <xf numFmtId="0" fontId="3" fillId="0" borderId="60" xfId="0" applyFont="1" applyFill="1" applyBorder="1" applyAlignment="1">
      <alignment horizontal="center" vertical="center" shrinkToFit="1"/>
    </xf>
    <xf numFmtId="0" fontId="3" fillId="0" borderId="61" xfId="0" applyFont="1" applyFill="1" applyBorder="1" applyAlignment="1">
      <alignment horizontal="center" vertical="center" shrinkToFit="1"/>
    </xf>
    <xf numFmtId="0" fontId="0" fillId="0" borderId="6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7"/>
  <sheetViews>
    <sheetView tabSelected="1" view="pageBreakPreview" zoomScale="75" zoomScaleNormal="75" zoomScaleSheetLayoutView="75" zoomScalePageLayoutView="0" workbookViewId="0" topLeftCell="A1">
      <selection activeCell="AA38" sqref="AA38:AG38"/>
    </sheetView>
  </sheetViews>
  <sheetFormatPr defaultColWidth="9.00390625" defaultRowHeight="30" customHeight="1"/>
  <cols>
    <col min="1" max="1" width="10.625" style="1" customWidth="1"/>
    <col min="2" max="31" width="2.75390625" style="1" customWidth="1"/>
    <col min="32" max="33" width="5.625" style="1" customWidth="1"/>
    <col min="34" max="39" width="5.625" style="2" customWidth="1"/>
    <col min="40" max="42" width="9.00390625" style="2" customWidth="1"/>
    <col min="43" max="16384" width="9.00390625" style="1" customWidth="1"/>
  </cols>
  <sheetData>
    <row r="1" spans="1:42" s="13" customFormat="1" ht="21" customHeight="1">
      <c r="A1" s="60" t="s">
        <v>79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22"/>
      <c r="AK1" s="22"/>
      <c r="AL1" s="22"/>
      <c r="AM1" s="22"/>
      <c r="AN1" s="22"/>
      <c r="AO1" s="22"/>
      <c r="AP1" s="22"/>
    </row>
    <row r="2" spans="1:42" s="13" customFormat="1" ht="21" customHeight="1">
      <c r="A2" s="14" t="s">
        <v>64</v>
      </c>
      <c r="B2" s="14"/>
      <c r="C2" s="14"/>
      <c r="H2" s="14"/>
      <c r="I2" s="14"/>
      <c r="N2" s="14"/>
      <c r="O2" s="14"/>
      <c r="T2" s="14"/>
      <c r="U2" s="14"/>
      <c r="Z2" s="14"/>
      <c r="AA2" s="14"/>
      <c r="AH2" s="22"/>
      <c r="AI2" s="22"/>
      <c r="AJ2" s="22"/>
      <c r="AK2" s="22"/>
      <c r="AL2" s="22"/>
      <c r="AM2" s="22"/>
      <c r="AN2" s="22"/>
      <c r="AO2" s="22"/>
      <c r="AP2" s="22">
        <f>IF(AN2="","",IF(AN2&gt;AR2,"○",IF(AN2&lt;AR2,"●","△")))</f>
      </c>
    </row>
    <row r="3" spans="1:42" s="13" customFormat="1" ht="21" customHeight="1">
      <c r="A3" s="15"/>
      <c r="B3" s="110" t="str">
        <f>IF(A4="","",A4)</f>
        <v>大垣工業</v>
      </c>
      <c r="C3" s="111"/>
      <c r="D3" s="111"/>
      <c r="E3" s="111"/>
      <c r="F3" s="111"/>
      <c r="G3" s="112"/>
      <c r="H3" s="110" t="str">
        <f>IF(A5="","",A5)</f>
        <v>大垣商業</v>
      </c>
      <c r="I3" s="111"/>
      <c r="J3" s="111"/>
      <c r="K3" s="111"/>
      <c r="L3" s="111"/>
      <c r="M3" s="112"/>
      <c r="N3" s="110" t="str">
        <f>IF(A6="","",A6)</f>
        <v>揖斐</v>
      </c>
      <c r="O3" s="111"/>
      <c r="P3" s="111"/>
      <c r="Q3" s="111"/>
      <c r="R3" s="111"/>
      <c r="S3" s="112"/>
      <c r="T3" s="110" t="str">
        <f>IF(A7="","",A7)</f>
        <v>大垣北</v>
      </c>
      <c r="U3" s="111"/>
      <c r="V3" s="111"/>
      <c r="W3" s="111"/>
      <c r="X3" s="111"/>
      <c r="Y3" s="112"/>
      <c r="Z3" s="110" t="str">
        <f>IF(A8="","",A8)</f>
        <v>大垣南</v>
      </c>
      <c r="AA3" s="111"/>
      <c r="AB3" s="111"/>
      <c r="AC3" s="111"/>
      <c r="AD3" s="111"/>
      <c r="AE3" s="112"/>
      <c r="AF3" s="53" t="s">
        <v>60</v>
      </c>
      <c r="AG3" s="54" t="s">
        <v>61</v>
      </c>
      <c r="AH3" s="54" t="s">
        <v>62</v>
      </c>
      <c r="AI3" s="55" t="s">
        <v>63</v>
      </c>
      <c r="AJ3" s="57" t="s">
        <v>66</v>
      </c>
      <c r="AK3" s="22"/>
      <c r="AL3" s="22"/>
      <c r="AM3" s="22"/>
      <c r="AN3" s="22"/>
      <c r="AO3" s="22"/>
      <c r="AP3" s="22"/>
    </row>
    <row r="4" spans="1:38" ht="21" customHeight="1">
      <c r="A4" s="16" t="s">
        <v>38</v>
      </c>
      <c r="B4" s="107"/>
      <c r="C4" s="108"/>
      <c r="D4" s="108"/>
      <c r="E4" s="108"/>
      <c r="F4" s="108"/>
      <c r="G4" s="109"/>
      <c r="H4" s="87">
        <v>1</v>
      </c>
      <c r="I4" s="88"/>
      <c r="J4" s="88" t="str">
        <f>IF(H4="","①",IF(H4&gt;L4,"○",IF(H4&lt;L4,"●","△")))</f>
        <v>○</v>
      </c>
      <c r="K4" s="88"/>
      <c r="L4" s="88">
        <v>0</v>
      </c>
      <c r="M4" s="89"/>
      <c r="N4" s="87">
        <v>8</v>
      </c>
      <c r="O4" s="88"/>
      <c r="P4" s="88" t="str">
        <f>IF(N4="","②",IF(N4&gt;R4,"○",IF(N4&lt;R4,"●","△")))</f>
        <v>○</v>
      </c>
      <c r="Q4" s="88"/>
      <c r="R4" s="88">
        <v>0</v>
      </c>
      <c r="S4" s="89"/>
      <c r="T4" s="87">
        <v>1</v>
      </c>
      <c r="U4" s="88"/>
      <c r="V4" s="88" t="str">
        <f>IF(T4="","④",IF(T4&gt;X4,"○",IF(T4&lt;X4,"●","△")))</f>
        <v>○</v>
      </c>
      <c r="W4" s="88"/>
      <c r="X4" s="88">
        <v>0</v>
      </c>
      <c r="Y4" s="89"/>
      <c r="Z4" s="87">
        <v>1</v>
      </c>
      <c r="AA4" s="88"/>
      <c r="AB4" s="88" t="str">
        <f>IF(Z4="","⑦",IF(Z4&gt;AD4,"○",IF(Z4&lt;AD4,"●","△")))</f>
        <v>○</v>
      </c>
      <c r="AC4" s="88"/>
      <c r="AD4" s="88">
        <v>0</v>
      </c>
      <c r="AE4" s="89"/>
      <c r="AF4" s="49">
        <f>IF(J4="○",3,IF(J4="△",1,0))+IF(P4="○",3,IF(P4="△",1,0))+IF(V4="○",3,IF(V4="△",1,0))+IF(AB4="○",3,IF(AB4="△",1,0))</f>
        <v>12</v>
      </c>
      <c r="AG4" s="50">
        <f>AH4-AI4</f>
        <v>11</v>
      </c>
      <c r="AH4" s="51">
        <f>H4+N4+T4+Z4</f>
        <v>11</v>
      </c>
      <c r="AI4" s="52">
        <f>L4+R4+X4+AD4</f>
        <v>0</v>
      </c>
      <c r="AJ4" s="52">
        <f>RANK(AF4,$AF$4:$AF$8,0)</f>
        <v>1</v>
      </c>
      <c r="AK4" s="24"/>
      <c r="AL4" s="3"/>
    </row>
    <row r="5" spans="1:38" ht="21" customHeight="1">
      <c r="A5" s="18" t="s">
        <v>30</v>
      </c>
      <c r="B5" s="106">
        <f>IF(L4="","",L4)</f>
        <v>0</v>
      </c>
      <c r="C5" s="104"/>
      <c r="D5" s="104" t="str">
        <f>IF(B5="","①",IF(B5&gt;F5,"○",IF(B5&lt;F5,"●","△")))</f>
        <v>●</v>
      </c>
      <c r="E5" s="104"/>
      <c r="F5" s="104">
        <f>IF(H4="","",H4)</f>
        <v>1</v>
      </c>
      <c r="G5" s="105"/>
      <c r="H5" s="101"/>
      <c r="I5" s="102"/>
      <c r="J5" s="102"/>
      <c r="K5" s="102"/>
      <c r="L5" s="102"/>
      <c r="M5" s="103"/>
      <c r="N5" s="106">
        <v>2</v>
      </c>
      <c r="O5" s="104"/>
      <c r="P5" s="104" t="str">
        <f>IF(N5="","③",IF(N5&gt;R5,"○",IF(N5&lt;R5,"●","△")))</f>
        <v>○</v>
      </c>
      <c r="Q5" s="104"/>
      <c r="R5" s="104">
        <v>1</v>
      </c>
      <c r="S5" s="105"/>
      <c r="T5" s="106">
        <v>1</v>
      </c>
      <c r="U5" s="104"/>
      <c r="V5" s="104" t="str">
        <f>IF(T5="","⑤",IF(T5&gt;X5,"○",IF(T5&lt;X5,"●","△")))</f>
        <v>●</v>
      </c>
      <c r="W5" s="104"/>
      <c r="X5" s="104">
        <v>2</v>
      </c>
      <c r="Y5" s="105"/>
      <c r="Z5" s="106">
        <v>0</v>
      </c>
      <c r="AA5" s="104"/>
      <c r="AB5" s="104" t="str">
        <f>IF(Z5="","⑧",IF(Z5&gt;AD5,"○",IF(Z5&lt;AD5,"●","△")))</f>
        <v>●</v>
      </c>
      <c r="AC5" s="104"/>
      <c r="AD5" s="104">
        <v>2</v>
      </c>
      <c r="AE5" s="105"/>
      <c r="AF5" s="49">
        <f>IF(D5="○",3,IF(D5="△",1,0))+IF(P5="○",3,IF(P5="△",1,0))+IF(V5="○",3,IF(V5="△",1,0))+IF(AB5="○",3,IF(AB5="△",1,0))</f>
        <v>3</v>
      </c>
      <c r="AG5" s="43">
        <f>AH5-AI5</f>
        <v>-3</v>
      </c>
      <c r="AH5" s="44">
        <f>B5+N5+T5+Z5</f>
        <v>3</v>
      </c>
      <c r="AI5" s="45">
        <f>F5+R5+X5+AD5</f>
        <v>6</v>
      </c>
      <c r="AJ5" s="45">
        <f>RANK(AF5,$AF$4:$AF$8,0)</f>
        <v>4</v>
      </c>
      <c r="AK5" s="24"/>
      <c r="AL5" s="3"/>
    </row>
    <row r="6" spans="1:38" ht="21" customHeight="1">
      <c r="A6" s="17" t="s">
        <v>26</v>
      </c>
      <c r="B6" s="106">
        <f>IF(R4="","",R4)</f>
        <v>0</v>
      </c>
      <c r="C6" s="104"/>
      <c r="D6" s="104" t="str">
        <f>IF(B6="","②",IF(B6&gt;F6,"○",IF(B6&lt;F6,"●","△")))</f>
        <v>●</v>
      </c>
      <c r="E6" s="104"/>
      <c r="F6" s="104">
        <f>IF(N4="","",N4)</f>
        <v>8</v>
      </c>
      <c r="G6" s="105"/>
      <c r="H6" s="106">
        <f>IF(R5="","",R5)</f>
        <v>1</v>
      </c>
      <c r="I6" s="104"/>
      <c r="J6" s="104" t="str">
        <f>IF(H6="","③",IF(H6&gt;L6,"○",IF(H6&lt;L6,"●","△")))</f>
        <v>●</v>
      </c>
      <c r="K6" s="104"/>
      <c r="L6" s="104">
        <f>IF(N5="","",N5)</f>
        <v>2</v>
      </c>
      <c r="M6" s="105"/>
      <c r="N6" s="101"/>
      <c r="O6" s="102"/>
      <c r="P6" s="102"/>
      <c r="Q6" s="102"/>
      <c r="R6" s="102"/>
      <c r="S6" s="103"/>
      <c r="T6" s="106">
        <v>1</v>
      </c>
      <c r="U6" s="104"/>
      <c r="V6" s="104" t="str">
        <f>IF(T6="","⑥",IF(T6&gt;X6,"○",IF(T6&lt;X6,"●","△")))</f>
        <v>●</v>
      </c>
      <c r="W6" s="104"/>
      <c r="X6" s="104">
        <v>3</v>
      </c>
      <c r="Y6" s="105"/>
      <c r="Z6" s="106">
        <v>0</v>
      </c>
      <c r="AA6" s="104"/>
      <c r="AB6" s="104" t="str">
        <f>IF(Z6="","⑨",IF(Z6&gt;AD6,"○",IF(Z6&lt;AD6,"●","△")))</f>
        <v>●</v>
      </c>
      <c r="AC6" s="104"/>
      <c r="AD6" s="104">
        <v>6</v>
      </c>
      <c r="AE6" s="105"/>
      <c r="AF6" s="49">
        <f>IF(J6="○",3,IF(J6="△",1,0))+IF(D6="○",3,IF(D6="△",1,0))+IF(V6="○",3,IF(V6="△",1,0))+IF(AB6="○",3,IF(AB6="△",1,0))</f>
        <v>0</v>
      </c>
      <c r="AG6" s="43">
        <f>AH6-AI6</f>
        <v>-17</v>
      </c>
      <c r="AH6" s="44">
        <f>H6+B6+T6+Z6</f>
        <v>2</v>
      </c>
      <c r="AI6" s="45">
        <f>L6+F6+X6+AD6</f>
        <v>19</v>
      </c>
      <c r="AJ6" s="45">
        <f>RANK(AF6,$AF$4:$AF$8,0)</f>
        <v>5</v>
      </c>
      <c r="AK6" s="24"/>
      <c r="AL6" s="3"/>
    </row>
    <row r="7" spans="1:38" ht="21" customHeight="1">
      <c r="A7" s="17" t="s">
        <v>27</v>
      </c>
      <c r="B7" s="106">
        <f>IF(X4="","",X4)</f>
        <v>0</v>
      </c>
      <c r="C7" s="104"/>
      <c r="D7" s="104" t="str">
        <f>IF(B7="","④",IF(B7&gt;F7,"○",IF(B7&lt;F7,"●","△")))</f>
        <v>●</v>
      </c>
      <c r="E7" s="104"/>
      <c r="F7" s="104">
        <f>IF(T4="","",T4)</f>
        <v>1</v>
      </c>
      <c r="G7" s="105"/>
      <c r="H7" s="106">
        <f>IF(X5="","",X5)</f>
        <v>2</v>
      </c>
      <c r="I7" s="104"/>
      <c r="J7" s="104" t="str">
        <f>IF(H7="","⑤",IF(H7&gt;L7,"○",IF(H7&lt;L7,"●","△")))</f>
        <v>○</v>
      </c>
      <c r="K7" s="104"/>
      <c r="L7" s="104">
        <f>IF(T5="","",T5)</f>
        <v>1</v>
      </c>
      <c r="M7" s="105"/>
      <c r="N7" s="106">
        <f>IF(X6="","",X6)</f>
        <v>3</v>
      </c>
      <c r="O7" s="104"/>
      <c r="P7" s="104" t="str">
        <f>IF(N7="","⑥",IF(N7&gt;R7,"○",IF(N7&lt;R7,"●","△")))</f>
        <v>○</v>
      </c>
      <c r="Q7" s="104"/>
      <c r="R7" s="104">
        <f>IF(T6="","",T6)</f>
        <v>1</v>
      </c>
      <c r="S7" s="105"/>
      <c r="T7" s="101"/>
      <c r="U7" s="102"/>
      <c r="V7" s="102"/>
      <c r="W7" s="102"/>
      <c r="X7" s="102"/>
      <c r="Y7" s="103"/>
      <c r="Z7" s="106">
        <v>1</v>
      </c>
      <c r="AA7" s="104"/>
      <c r="AB7" s="104" t="str">
        <f>IF(Z7="","⑩",IF(Z7&gt;AD7,"○",IF(Z7&lt;AD7,"●","△")))</f>
        <v>○</v>
      </c>
      <c r="AC7" s="104"/>
      <c r="AD7" s="104">
        <v>0</v>
      </c>
      <c r="AE7" s="105"/>
      <c r="AF7" s="49">
        <f>IF(J7="○",3,IF(J7="△",1,0))+IF(P7="○",3,IF(P7="△",1,0))+IF(D7="○",3,IF(D7="△",1,0))+IF(AB7="○",3,IF(AB7="△",1,0))</f>
        <v>9</v>
      </c>
      <c r="AG7" s="43">
        <f>AH7-AI7</f>
        <v>3</v>
      </c>
      <c r="AH7" s="44">
        <f>H7+N7+B7+Z7</f>
        <v>6</v>
      </c>
      <c r="AI7" s="45">
        <f>L7+R7+F7+AD7</f>
        <v>3</v>
      </c>
      <c r="AJ7" s="45">
        <f>RANK(AF7,$AF$4:$AF$8,0)</f>
        <v>2</v>
      </c>
      <c r="AK7" s="24"/>
      <c r="AL7" s="3"/>
    </row>
    <row r="8" spans="1:38" ht="21" customHeight="1">
      <c r="A8" s="23" t="s">
        <v>24</v>
      </c>
      <c r="B8" s="98">
        <f>IF(AD4="","",AD4)</f>
        <v>0</v>
      </c>
      <c r="C8" s="99"/>
      <c r="D8" s="99" t="str">
        <f>IF(B8="","⑦",IF(B8&gt;F8,"○",IF(B8&lt;F8,"●","△")))</f>
        <v>●</v>
      </c>
      <c r="E8" s="99"/>
      <c r="F8" s="99">
        <f>IF(Z4="","",Z4)</f>
        <v>1</v>
      </c>
      <c r="G8" s="100"/>
      <c r="H8" s="98">
        <f>IF(AD5="","",AD5)</f>
        <v>2</v>
      </c>
      <c r="I8" s="99"/>
      <c r="J8" s="99" t="str">
        <f>IF(H8="","⑧",IF(H8&gt;L8,"○",IF(H8&lt;L8,"●","△")))</f>
        <v>○</v>
      </c>
      <c r="K8" s="99"/>
      <c r="L8" s="99">
        <f>IF(Z5="","",Z5)</f>
        <v>0</v>
      </c>
      <c r="M8" s="100"/>
      <c r="N8" s="98">
        <f>IF(AD6="","",AD6)</f>
        <v>6</v>
      </c>
      <c r="O8" s="99"/>
      <c r="P8" s="99" t="str">
        <f>IF(N8="","⑨",IF(N8&gt;R8,"○",IF(N8&lt;R8,"●","△")))</f>
        <v>○</v>
      </c>
      <c r="Q8" s="99"/>
      <c r="R8" s="99">
        <f>IF(Z6="","",Z6)</f>
        <v>0</v>
      </c>
      <c r="S8" s="100"/>
      <c r="T8" s="98">
        <f>IF(AD7="","",AD7)</f>
        <v>0</v>
      </c>
      <c r="U8" s="99"/>
      <c r="V8" s="99" t="str">
        <f>IF(T8="","⑩",IF(T8&gt;X8,"○",IF(T8&lt;X8,"●","△")))</f>
        <v>●</v>
      </c>
      <c r="W8" s="99"/>
      <c r="X8" s="99">
        <f>IF(Z7="","",Z7)</f>
        <v>1</v>
      </c>
      <c r="Y8" s="100"/>
      <c r="Z8" s="90"/>
      <c r="AA8" s="91"/>
      <c r="AB8" s="91"/>
      <c r="AC8" s="91"/>
      <c r="AD8" s="91"/>
      <c r="AE8" s="92"/>
      <c r="AF8" s="56">
        <f>IF(J8="○",3,IF(J8="△",1,0))+IF(P8="○",3,IF(P8="△",1,0))+IF(V8="○",3,IF(V8="△",1,0))+IF(D8="○",3,IF(D8="△",1,0))</f>
        <v>6</v>
      </c>
      <c r="AG8" s="46">
        <f>AH8-AI8</f>
        <v>6</v>
      </c>
      <c r="AH8" s="47">
        <f>H8+N8+T8+B8</f>
        <v>8</v>
      </c>
      <c r="AI8" s="48">
        <f>L8+R8+X8+F8</f>
        <v>2</v>
      </c>
      <c r="AJ8" s="48">
        <f>RANK(AF8,$AF$4:$AF$8,0)</f>
        <v>3</v>
      </c>
      <c r="AK8" s="24"/>
      <c r="AL8" s="3"/>
    </row>
    <row r="9" spans="1:33" ht="11.25" customHeight="1">
      <c r="A9" s="32"/>
      <c r="B9" s="2"/>
      <c r="C9" s="2"/>
      <c r="H9" s="2"/>
      <c r="I9" s="2"/>
      <c r="N9" s="2"/>
      <c r="O9" s="2"/>
      <c r="T9" s="2"/>
      <c r="U9" s="2"/>
      <c r="Z9" s="2"/>
      <c r="AA9" s="2"/>
      <c r="AF9" s="32"/>
      <c r="AG9" s="2"/>
    </row>
    <row r="10" spans="1:38" ht="21" customHeight="1" hidden="1">
      <c r="A10" s="93" t="s">
        <v>0</v>
      </c>
      <c r="B10" s="95" t="s">
        <v>25</v>
      </c>
      <c r="C10" s="96"/>
      <c r="D10" s="96"/>
      <c r="E10" s="96"/>
      <c r="F10" s="96"/>
      <c r="G10" s="97"/>
      <c r="H10" s="95" t="s">
        <v>45</v>
      </c>
      <c r="I10" s="96"/>
      <c r="J10" s="96"/>
      <c r="K10" s="96"/>
      <c r="L10" s="96"/>
      <c r="M10" s="97"/>
      <c r="N10" s="95" t="s">
        <v>46</v>
      </c>
      <c r="O10" s="96"/>
      <c r="P10" s="96"/>
      <c r="Q10" s="96"/>
      <c r="R10" s="96"/>
      <c r="S10" s="97"/>
      <c r="T10" s="95" t="s">
        <v>47</v>
      </c>
      <c r="U10" s="96"/>
      <c r="V10" s="96"/>
      <c r="W10" s="96"/>
      <c r="X10" s="96"/>
      <c r="Y10" s="97"/>
      <c r="Z10" s="95" t="s">
        <v>34</v>
      </c>
      <c r="AA10" s="96"/>
      <c r="AB10" s="96"/>
      <c r="AC10" s="96"/>
      <c r="AD10" s="96"/>
      <c r="AE10" s="97"/>
      <c r="AG10" s="10"/>
      <c r="AH10" s="28"/>
      <c r="AI10" s="28"/>
      <c r="AJ10" s="8"/>
      <c r="AK10" s="9"/>
      <c r="AL10" s="8"/>
    </row>
    <row r="11" spans="1:38" ht="21" customHeight="1" hidden="1">
      <c r="A11" s="94"/>
      <c r="B11" s="84" t="s">
        <v>31</v>
      </c>
      <c r="C11" s="85"/>
      <c r="D11" s="85"/>
      <c r="E11" s="85"/>
      <c r="F11" s="85"/>
      <c r="G11" s="86"/>
      <c r="H11" s="84" t="s">
        <v>32</v>
      </c>
      <c r="I11" s="85"/>
      <c r="J11" s="85"/>
      <c r="K11" s="85"/>
      <c r="L11" s="85"/>
      <c r="M11" s="86"/>
      <c r="N11" s="84" t="s">
        <v>33</v>
      </c>
      <c r="O11" s="85"/>
      <c r="P11" s="85"/>
      <c r="Q11" s="85"/>
      <c r="R11" s="85"/>
      <c r="S11" s="86"/>
      <c r="T11" s="84" t="s">
        <v>31</v>
      </c>
      <c r="U11" s="85"/>
      <c r="V11" s="85"/>
      <c r="W11" s="85"/>
      <c r="X11" s="85"/>
      <c r="Y11" s="86"/>
      <c r="Z11" s="84" t="s">
        <v>31</v>
      </c>
      <c r="AA11" s="85"/>
      <c r="AB11" s="85"/>
      <c r="AC11" s="85"/>
      <c r="AD11" s="85"/>
      <c r="AE11" s="86"/>
      <c r="AH11" s="29"/>
      <c r="AI11" s="29"/>
      <c r="AJ11" s="10"/>
      <c r="AK11" s="3"/>
      <c r="AL11" s="10"/>
    </row>
    <row r="12" spans="1:38" ht="21" customHeight="1" hidden="1">
      <c r="A12" s="19" t="s">
        <v>1</v>
      </c>
      <c r="B12" s="87" t="s">
        <v>22</v>
      </c>
      <c r="C12" s="88"/>
      <c r="D12" s="88"/>
      <c r="E12" s="88"/>
      <c r="F12" s="88"/>
      <c r="G12" s="89"/>
      <c r="H12" s="87" t="s">
        <v>22</v>
      </c>
      <c r="I12" s="88"/>
      <c r="J12" s="88"/>
      <c r="K12" s="88"/>
      <c r="L12" s="88"/>
      <c r="M12" s="89"/>
      <c r="N12" s="87" t="s">
        <v>22</v>
      </c>
      <c r="O12" s="88"/>
      <c r="P12" s="88"/>
      <c r="Q12" s="88"/>
      <c r="R12" s="88"/>
      <c r="S12" s="89"/>
      <c r="T12" s="87" t="s">
        <v>22</v>
      </c>
      <c r="U12" s="88"/>
      <c r="V12" s="88"/>
      <c r="W12" s="88"/>
      <c r="X12" s="88"/>
      <c r="Y12" s="89"/>
      <c r="Z12" s="87" t="s">
        <v>23</v>
      </c>
      <c r="AA12" s="88"/>
      <c r="AB12" s="88"/>
      <c r="AC12" s="88"/>
      <c r="AD12" s="88"/>
      <c r="AE12" s="89"/>
      <c r="AG12" s="3"/>
      <c r="AH12" s="24"/>
      <c r="AI12" s="24"/>
      <c r="AJ12" s="3"/>
      <c r="AK12" s="3"/>
      <c r="AL12" s="3"/>
    </row>
    <row r="13" spans="1:38" ht="21" customHeight="1" hidden="1">
      <c r="A13" s="20" t="s">
        <v>2</v>
      </c>
      <c r="B13" s="36" t="s">
        <v>51</v>
      </c>
      <c r="C13" s="37" t="s">
        <v>8</v>
      </c>
      <c r="D13" s="11" t="s">
        <v>50</v>
      </c>
      <c r="E13" s="37" t="s">
        <v>49</v>
      </c>
      <c r="F13" s="37" t="s">
        <v>13</v>
      </c>
      <c r="G13" s="37" t="s">
        <v>32</v>
      </c>
      <c r="H13" s="36" t="s">
        <v>51</v>
      </c>
      <c r="I13" s="37" t="s">
        <v>18</v>
      </c>
      <c r="J13" s="11" t="s">
        <v>48</v>
      </c>
      <c r="K13" s="37" t="s">
        <v>49</v>
      </c>
      <c r="L13" s="37" t="s">
        <v>14</v>
      </c>
      <c r="M13" s="37" t="s">
        <v>50</v>
      </c>
      <c r="N13" s="36" t="s">
        <v>51</v>
      </c>
      <c r="O13" s="37" t="s">
        <v>11</v>
      </c>
      <c r="P13" s="11" t="s">
        <v>32</v>
      </c>
      <c r="Q13" s="37" t="s">
        <v>50</v>
      </c>
      <c r="R13" s="37" t="s">
        <v>20</v>
      </c>
      <c r="S13" s="37" t="s">
        <v>48</v>
      </c>
      <c r="T13" s="36" t="s">
        <v>51</v>
      </c>
      <c r="U13" s="37" t="s">
        <v>7</v>
      </c>
      <c r="V13" s="11" t="s">
        <v>49</v>
      </c>
      <c r="W13" s="37" t="s">
        <v>32</v>
      </c>
      <c r="X13" s="37" t="s">
        <v>21</v>
      </c>
      <c r="Y13" s="37" t="s">
        <v>48</v>
      </c>
      <c r="Z13" s="36" t="s">
        <v>49</v>
      </c>
      <c r="AA13" s="37" t="s">
        <v>19</v>
      </c>
      <c r="AB13" s="11" t="s">
        <v>48</v>
      </c>
      <c r="AC13" s="37" t="s">
        <v>50</v>
      </c>
      <c r="AD13" s="37" t="s">
        <v>12</v>
      </c>
      <c r="AE13" s="38" t="s">
        <v>32</v>
      </c>
      <c r="AH13" s="25"/>
      <c r="AI13" s="25"/>
      <c r="AJ13" s="4"/>
      <c r="AK13" s="4"/>
      <c r="AL13" s="4"/>
    </row>
    <row r="14" spans="1:38" ht="21" customHeight="1" hidden="1">
      <c r="A14" s="21" t="s">
        <v>3</v>
      </c>
      <c r="B14" s="79">
        <v>0.4166666666666667</v>
      </c>
      <c r="C14" s="80"/>
      <c r="D14" s="81"/>
      <c r="E14" s="82">
        <v>0.4861111111111111</v>
      </c>
      <c r="F14" s="80"/>
      <c r="G14" s="83"/>
      <c r="H14" s="79">
        <v>0.4166666666666667</v>
      </c>
      <c r="I14" s="80"/>
      <c r="J14" s="81"/>
      <c r="K14" s="82">
        <v>0.4861111111111111</v>
      </c>
      <c r="L14" s="80"/>
      <c r="M14" s="83"/>
      <c r="N14" s="79">
        <v>0.4166666666666667</v>
      </c>
      <c r="O14" s="80"/>
      <c r="P14" s="81"/>
      <c r="Q14" s="82">
        <v>0.4861111111111111</v>
      </c>
      <c r="R14" s="80"/>
      <c r="S14" s="83"/>
      <c r="T14" s="79">
        <v>0.4166666666666667</v>
      </c>
      <c r="U14" s="80"/>
      <c r="V14" s="81"/>
      <c r="W14" s="82">
        <v>0.4861111111111111</v>
      </c>
      <c r="X14" s="80"/>
      <c r="Y14" s="83"/>
      <c r="Z14" s="79">
        <v>0.4166666666666667</v>
      </c>
      <c r="AA14" s="80"/>
      <c r="AB14" s="81"/>
      <c r="AC14" s="82">
        <v>0.4861111111111111</v>
      </c>
      <c r="AD14" s="80"/>
      <c r="AE14" s="83"/>
      <c r="AG14" s="5"/>
      <c r="AH14" s="5"/>
      <c r="AI14" s="5"/>
      <c r="AJ14" s="5"/>
      <c r="AK14" s="5"/>
      <c r="AL14" s="5"/>
    </row>
    <row r="15" spans="1:38" ht="21" customHeight="1" hidden="1">
      <c r="A15" s="19" t="s">
        <v>5</v>
      </c>
      <c r="B15" s="74" t="s">
        <v>23</v>
      </c>
      <c r="C15" s="75"/>
      <c r="D15" s="76"/>
      <c r="E15" s="77" t="s">
        <v>38</v>
      </c>
      <c r="F15" s="75"/>
      <c r="G15" s="78"/>
      <c r="H15" s="74" t="s">
        <v>39</v>
      </c>
      <c r="I15" s="75"/>
      <c r="J15" s="76"/>
      <c r="K15" s="77" t="s">
        <v>24</v>
      </c>
      <c r="L15" s="75"/>
      <c r="M15" s="78"/>
      <c r="N15" s="74" t="s">
        <v>39</v>
      </c>
      <c r="O15" s="75"/>
      <c r="P15" s="76"/>
      <c r="Q15" s="77" t="s">
        <v>41</v>
      </c>
      <c r="R15" s="75"/>
      <c r="S15" s="78"/>
      <c r="T15" s="74" t="s">
        <v>40</v>
      </c>
      <c r="U15" s="75"/>
      <c r="V15" s="76"/>
      <c r="W15" s="77" t="s">
        <v>38</v>
      </c>
      <c r="X15" s="75"/>
      <c r="Y15" s="78"/>
      <c r="Z15" s="74" t="s">
        <v>41</v>
      </c>
      <c r="AA15" s="75"/>
      <c r="AB15" s="76"/>
      <c r="AC15" s="77" t="s">
        <v>52</v>
      </c>
      <c r="AD15" s="75"/>
      <c r="AE15" s="78"/>
      <c r="AG15" s="6"/>
      <c r="AH15" s="7"/>
      <c r="AI15" s="7"/>
      <c r="AJ15" s="6"/>
      <c r="AK15" s="6"/>
      <c r="AL15" s="6"/>
    </row>
    <row r="16" spans="1:38" ht="21" customHeight="1" hidden="1">
      <c r="A16" s="20" t="s">
        <v>4</v>
      </c>
      <c r="B16" s="69" t="str">
        <f>B15</f>
        <v>大垣西</v>
      </c>
      <c r="C16" s="70"/>
      <c r="D16" s="71"/>
      <c r="E16" s="72" t="str">
        <f>E15</f>
        <v>大垣工業</v>
      </c>
      <c r="F16" s="70"/>
      <c r="G16" s="73"/>
      <c r="H16" s="69" t="str">
        <f>H15</f>
        <v>大垣養老</v>
      </c>
      <c r="I16" s="70"/>
      <c r="J16" s="71"/>
      <c r="K16" s="72" t="str">
        <f>K15</f>
        <v>大垣南</v>
      </c>
      <c r="L16" s="70"/>
      <c r="M16" s="73"/>
      <c r="N16" s="69" t="str">
        <f>N15</f>
        <v>大垣養老</v>
      </c>
      <c r="O16" s="70"/>
      <c r="P16" s="71"/>
      <c r="Q16" s="72" t="str">
        <f>Q15</f>
        <v>大垣日大</v>
      </c>
      <c r="R16" s="70"/>
      <c r="S16" s="73"/>
      <c r="T16" s="69" t="str">
        <f>T15</f>
        <v>大垣南</v>
      </c>
      <c r="U16" s="70"/>
      <c r="V16" s="71"/>
      <c r="W16" s="72" t="str">
        <f>W15</f>
        <v>大垣工業</v>
      </c>
      <c r="X16" s="70"/>
      <c r="Y16" s="73"/>
      <c r="Z16" s="69" t="str">
        <f>Z15</f>
        <v>大垣日大</v>
      </c>
      <c r="AA16" s="70"/>
      <c r="AB16" s="71"/>
      <c r="AC16" s="72" t="str">
        <f>AC15</f>
        <v>大垣西</v>
      </c>
      <c r="AD16" s="70"/>
      <c r="AE16" s="73"/>
      <c r="AG16" s="6"/>
      <c r="AH16" s="26"/>
      <c r="AI16" s="7"/>
      <c r="AJ16" s="6"/>
      <c r="AK16" s="6"/>
      <c r="AL16" s="6"/>
    </row>
    <row r="17" spans="1:38" ht="21" customHeight="1" hidden="1">
      <c r="A17" s="21" t="s">
        <v>6</v>
      </c>
      <c r="B17" s="61" t="str">
        <f>B16</f>
        <v>大垣西</v>
      </c>
      <c r="C17" s="62"/>
      <c r="D17" s="63"/>
      <c r="E17" s="64" t="str">
        <f>E16</f>
        <v>大垣工業</v>
      </c>
      <c r="F17" s="62"/>
      <c r="G17" s="65"/>
      <c r="H17" s="61" t="str">
        <f>H16</f>
        <v>大垣養老</v>
      </c>
      <c r="I17" s="62"/>
      <c r="J17" s="63"/>
      <c r="K17" s="64" t="str">
        <f>K16</f>
        <v>大垣南</v>
      </c>
      <c r="L17" s="62"/>
      <c r="M17" s="65"/>
      <c r="N17" s="61" t="str">
        <f>N16</f>
        <v>大垣養老</v>
      </c>
      <c r="O17" s="62"/>
      <c r="P17" s="63"/>
      <c r="Q17" s="64" t="str">
        <f>Q16</f>
        <v>大垣日大</v>
      </c>
      <c r="R17" s="62"/>
      <c r="S17" s="65"/>
      <c r="T17" s="61" t="str">
        <f>T16</f>
        <v>大垣南</v>
      </c>
      <c r="U17" s="62"/>
      <c r="V17" s="63"/>
      <c r="W17" s="64" t="str">
        <f>W16</f>
        <v>大垣工業</v>
      </c>
      <c r="X17" s="62"/>
      <c r="Y17" s="65"/>
      <c r="Z17" s="61" t="str">
        <f>Z16</f>
        <v>大垣日大</v>
      </c>
      <c r="AA17" s="62"/>
      <c r="AB17" s="63"/>
      <c r="AC17" s="64" t="str">
        <f>AC16</f>
        <v>大垣西</v>
      </c>
      <c r="AD17" s="62"/>
      <c r="AE17" s="65"/>
      <c r="AG17" s="7"/>
      <c r="AH17" s="7"/>
      <c r="AI17" s="7"/>
      <c r="AJ17" s="7"/>
      <c r="AK17" s="7"/>
      <c r="AL17" s="7"/>
    </row>
    <row r="18" spans="4:38" ht="21" customHeight="1" hidden="1">
      <c r="D18" s="34"/>
      <c r="E18" s="33"/>
      <c r="F18" s="33"/>
      <c r="G18" s="33"/>
      <c r="J18" s="34"/>
      <c r="K18" s="33"/>
      <c r="L18" s="33"/>
      <c r="M18" s="33"/>
      <c r="P18" s="34"/>
      <c r="Q18" s="33"/>
      <c r="R18" s="33"/>
      <c r="S18" s="33"/>
      <c r="V18" s="34"/>
      <c r="W18" s="33"/>
      <c r="X18" s="33"/>
      <c r="Y18" s="33"/>
      <c r="AB18" s="34"/>
      <c r="AC18" s="33"/>
      <c r="AD18" s="33"/>
      <c r="AE18" s="33"/>
      <c r="AG18" s="7"/>
      <c r="AH18" s="7"/>
      <c r="AI18" s="7"/>
      <c r="AJ18" s="7"/>
      <c r="AK18" s="7"/>
      <c r="AL18" s="7"/>
    </row>
    <row r="19" ht="9.75" customHeight="1"/>
    <row r="20" spans="1:42" s="13" customFormat="1" ht="21" customHeight="1">
      <c r="A20" s="14" t="s">
        <v>65</v>
      </c>
      <c r="B20" s="14"/>
      <c r="C20" s="14"/>
      <c r="H20" s="14"/>
      <c r="I20" s="14"/>
      <c r="N20" s="14"/>
      <c r="O20" s="14"/>
      <c r="T20" s="14"/>
      <c r="U20" s="14"/>
      <c r="Z20" s="14"/>
      <c r="AA20" s="14"/>
      <c r="AH20" s="22"/>
      <c r="AI20" s="22"/>
      <c r="AJ20" s="22"/>
      <c r="AK20" s="22"/>
      <c r="AL20" s="22"/>
      <c r="AM20" s="22"/>
      <c r="AN20" s="22"/>
      <c r="AO20" s="22"/>
      <c r="AP20" s="22"/>
    </row>
    <row r="21" spans="1:39" ht="21" customHeight="1">
      <c r="A21" s="15"/>
      <c r="B21" s="110" t="str">
        <f>IF(A22="","",A22)</f>
        <v>大垣西</v>
      </c>
      <c r="C21" s="111"/>
      <c r="D21" s="111"/>
      <c r="E21" s="111"/>
      <c r="F21" s="111"/>
      <c r="G21" s="112"/>
      <c r="H21" s="110" t="str">
        <f>IF(A23="","",A23)</f>
        <v>大垣東</v>
      </c>
      <c r="I21" s="111"/>
      <c r="J21" s="111"/>
      <c r="K21" s="111"/>
      <c r="L21" s="111"/>
      <c r="M21" s="112"/>
      <c r="N21" s="110" t="str">
        <f>IF(A24="","",A24)</f>
        <v>池田</v>
      </c>
      <c r="O21" s="111"/>
      <c r="P21" s="111"/>
      <c r="Q21" s="111"/>
      <c r="R21" s="111"/>
      <c r="S21" s="112"/>
      <c r="T21" s="110" t="str">
        <f>IF(A25="","",A25)</f>
        <v>大垣日大</v>
      </c>
      <c r="U21" s="111"/>
      <c r="V21" s="111"/>
      <c r="W21" s="111"/>
      <c r="X21" s="111"/>
      <c r="Y21" s="112"/>
      <c r="Z21" s="110" t="str">
        <f>IF(A26="","",A26)</f>
        <v>大垣養老</v>
      </c>
      <c r="AA21" s="111"/>
      <c r="AB21" s="111"/>
      <c r="AC21" s="111"/>
      <c r="AD21" s="111"/>
      <c r="AE21" s="112"/>
      <c r="AF21" s="53" t="s">
        <v>60</v>
      </c>
      <c r="AG21" s="54" t="s">
        <v>61</v>
      </c>
      <c r="AH21" s="54" t="s">
        <v>62</v>
      </c>
      <c r="AI21" s="55" t="s">
        <v>63</v>
      </c>
      <c r="AJ21" s="57" t="s">
        <v>66</v>
      </c>
      <c r="AK21" s="24"/>
      <c r="AL21" s="25"/>
      <c r="AM21" s="25"/>
    </row>
    <row r="22" spans="1:39" ht="21" customHeight="1">
      <c r="A22" s="16" t="s">
        <v>23</v>
      </c>
      <c r="B22" s="107"/>
      <c r="C22" s="108"/>
      <c r="D22" s="108"/>
      <c r="E22" s="108"/>
      <c r="F22" s="108"/>
      <c r="G22" s="109"/>
      <c r="H22" s="87">
        <v>3</v>
      </c>
      <c r="I22" s="88"/>
      <c r="J22" s="88" t="str">
        <f>IF(H22="","①",IF(H22&gt;L22,"○",IF(H22&lt;L22,"●","△")))</f>
        <v>○</v>
      </c>
      <c r="K22" s="88"/>
      <c r="L22" s="88">
        <v>2</v>
      </c>
      <c r="M22" s="89"/>
      <c r="N22" s="87">
        <v>8</v>
      </c>
      <c r="O22" s="88"/>
      <c r="P22" s="88" t="str">
        <f>IF(N22="","②",IF(N22&gt;R22,"○",IF(N22&lt;R22,"●","△")))</f>
        <v>○</v>
      </c>
      <c r="Q22" s="88"/>
      <c r="R22" s="88">
        <v>0</v>
      </c>
      <c r="S22" s="89"/>
      <c r="T22" s="87">
        <v>3</v>
      </c>
      <c r="U22" s="88"/>
      <c r="V22" s="88" t="str">
        <f>IF(T22="","④",IF(T22&gt;X22,"○",IF(T22&lt;X22,"●","△")))</f>
        <v>△</v>
      </c>
      <c r="W22" s="88"/>
      <c r="X22" s="88">
        <v>3</v>
      </c>
      <c r="Y22" s="89"/>
      <c r="Z22" s="87">
        <v>1</v>
      </c>
      <c r="AA22" s="88"/>
      <c r="AB22" s="88" t="str">
        <f>IF(Z22="","⑦",IF(Z22&gt;AD22,"○",IF(Z22&lt;AD22,"●","△")))</f>
        <v>○</v>
      </c>
      <c r="AC22" s="88"/>
      <c r="AD22" s="88">
        <v>0</v>
      </c>
      <c r="AE22" s="89"/>
      <c r="AF22" s="49">
        <f>IF(J22="○",3,IF(J22="△",1,0))+IF(P22="○",3,IF(P22="△",1,0))+IF(V22="○",3,IF(V22="△",1,0))+IF(AB22="○",3,IF(AB22="△",1,0))</f>
        <v>10</v>
      </c>
      <c r="AG22" s="50">
        <f>AH22-AI22</f>
        <v>10</v>
      </c>
      <c r="AH22" s="51">
        <f>H22+N22+T22+Z22</f>
        <v>15</v>
      </c>
      <c r="AI22" s="52">
        <f>L22+R22+X22+AD22</f>
        <v>5</v>
      </c>
      <c r="AJ22" s="52">
        <v>2</v>
      </c>
      <c r="AK22" s="24"/>
      <c r="AL22" s="25"/>
      <c r="AM22" s="25"/>
    </row>
    <row r="23" spans="1:39" ht="21" customHeight="1">
      <c r="A23" s="18" t="s">
        <v>28</v>
      </c>
      <c r="B23" s="106">
        <f>IF(L22="","",L22)</f>
        <v>2</v>
      </c>
      <c r="C23" s="104"/>
      <c r="D23" s="104" t="str">
        <f>IF(B23="","①",IF(B23&gt;F23,"○",IF(B23&lt;F23,"●","△")))</f>
        <v>●</v>
      </c>
      <c r="E23" s="104"/>
      <c r="F23" s="104">
        <f>IF(H22="","",H22)</f>
        <v>3</v>
      </c>
      <c r="G23" s="105"/>
      <c r="H23" s="101"/>
      <c r="I23" s="102"/>
      <c r="J23" s="102"/>
      <c r="K23" s="102"/>
      <c r="L23" s="102"/>
      <c r="M23" s="103"/>
      <c r="N23" s="106">
        <v>2</v>
      </c>
      <c r="O23" s="104"/>
      <c r="P23" s="104" t="str">
        <f>IF(N23="","③",IF(N23&gt;R23,"○",IF(N23&lt;R23,"●","△")))</f>
        <v>○</v>
      </c>
      <c r="Q23" s="104"/>
      <c r="R23" s="104">
        <v>0</v>
      </c>
      <c r="S23" s="105"/>
      <c r="T23" s="106">
        <v>0</v>
      </c>
      <c r="U23" s="104"/>
      <c r="V23" s="104" t="str">
        <f>IF(T23="","⑤",IF(T23&gt;X23,"○",IF(T23&lt;X23,"●","△")))</f>
        <v>●</v>
      </c>
      <c r="W23" s="104"/>
      <c r="X23" s="104">
        <v>3</v>
      </c>
      <c r="Y23" s="105"/>
      <c r="Z23" s="106">
        <v>2</v>
      </c>
      <c r="AA23" s="104"/>
      <c r="AB23" s="104" t="str">
        <f>IF(Z23="","⑧",IF(Z23&gt;AD23,"○",IF(Z23&lt;AD23,"●","△")))</f>
        <v>○</v>
      </c>
      <c r="AC23" s="104"/>
      <c r="AD23" s="104">
        <v>0</v>
      </c>
      <c r="AE23" s="105"/>
      <c r="AF23" s="49">
        <f>IF(D23="○",3,IF(D23="△",1,0))+IF(P23="○",3,IF(P23="△",1,0))+IF(V23="○",3,IF(V23="△",1,0))+IF(AB23="○",3,IF(AB23="△",1,0))</f>
        <v>6</v>
      </c>
      <c r="AG23" s="43">
        <f>AH23-AI23</f>
        <v>0</v>
      </c>
      <c r="AH23" s="44">
        <f>B23+N23+T23+Z23</f>
        <v>6</v>
      </c>
      <c r="AI23" s="45">
        <f>F23+R23+X23+AD23</f>
        <v>6</v>
      </c>
      <c r="AJ23" s="45">
        <f>RANK(AF23,$AF$22:$AF$26,0)</f>
        <v>3</v>
      </c>
      <c r="AK23" s="24"/>
      <c r="AL23" s="25"/>
      <c r="AM23" s="25"/>
    </row>
    <row r="24" spans="1:39" ht="21" customHeight="1">
      <c r="A24" s="17" t="s">
        <v>29</v>
      </c>
      <c r="B24" s="106">
        <f>IF(R22="","",R22)</f>
        <v>0</v>
      </c>
      <c r="C24" s="104"/>
      <c r="D24" s="104" t="str">
        <f>IF(B24="","②",IF(B24&gt;F24,"○",IF(B24&lt;F24,"●","△")))</f>
        <v>●</v>
      </c>
      <c r="E24" s="104"/>
      <c r="F24" s="104">
        <f>IF(N22="","",N22)</f>
        <v>8</v>
      </c>
      <c r="G24" s="105"/>
      <c r="H24" s="106">
        <f>IF(R23="","",R23)</f>
        <v>0</v>
      </c>
      <c r="I24" s="104"/>
      <c r="J24" s="104" t="str">
        <f>IF(H24="","③",IF(H24&gt;L24,"○",IF(H24&lt;L24,"●","△")))</f>
        <v>●</v>
      </c>
      <c r="K24" s="104"/>
      <c r="L24" s="104">
        <f>IF(N23="","",N23)</f>
        <v>2</v>
      </c>
      <c r="M24" s="105"/>
      <c r="N24" s="101"/>
      <c r="O24" s="102"/>
      <c r="P24" s="102"/>
      <c r="Q24" s="102"/>
      <c r="R24" s="102"/>
      <c r="S24" s="103"/>
      <c r="T24" s="106">
        <v>0</v>
      </c>
      <c r="U24" s="104"/>
      <c r="V24" s="104" t="str">
        <f>IF(T24="","⑥",IF(T24&gt;X24,"○",IF(T24&lt;X24,"●","△")))</f>
        <v>●</v>
      </c>
      <c r="W24" s="104"/>
      <c r="X24" s="104">
        <v>6</v>
      </c>
      <c r="Y24" s="105"/>
      <c r="Z24" s="106">
        <v>3</v>
      </c>
      <c r="AA24" s="104"/>
      <c r="AB24" s="104" t="str">
        <f>IF(Z24="","⑨",IF(Z24&gt;AD24,"○",IF(Z24&lt;AD24,"●","△")))</f>
        <v>○</v>
      </c>
      <c r="AC24" s="104"/>
      <c r="AD24" s="104">
        <v>0</v>
      </c>
      <c r="AE24" s="105"/>
      <c r="AF24" s="49">
        <f>IF(J24="○",3,IF(J24="△",1,0))+IF(D24="○",3,IF(D24="△",1,0))+IF(V24="○",3,IF(V24="△",1,0))+IF(AB24="○",3,IF(AB24="△",1,0))</f>
        <v>3</v>
      </c>
      <c r="AG24" s="43">
        <f>AH24-AI24</f>
        <v>-13</v>
      </c>
      <c r="AH24" s="44">
        <f>H24+B24+T24+Z24</f>
        <v>3</v>
      </c>
      <c r="AI24" s="45">
        <f>L24+F24+X24+AD24</f>
        <v>16</v>
      </c>
      <c r="AJ24" s="45">
        <f>RANK(AF24,$AF$22:$AF$26,0)</f>
        <v>4</v>
      </c>
      <c r="AK24" s="24"/>
      <c r="AL24" s="25"/>
      <c r="AM24" s="25"/>
    </row>
    <row r="25" spans="1:39" ht="21" customHeight="1">
      <c r="A25" s="17" t="s">
        <v>89</v>
      </c>
      <c r="B25" s="106">
        <f>IF(X22="","",X22)</f>
        <v>3</v>
      </c>
      <c r="C25" s="104"/>
      <c r="D25" s="104" t="str">
        <f>IF(B25="","④",IF(B25&gt;F25,"○",IF(B25&lt;F25,"●","△")))</f>
        <v>△</v>
      </c>
      <c r="E25" s="104"/>
      <c r="F25" s="104">
        <f>IF(T22="","",T22)</f>
        <v>3</v>
      </c>
      <c r="G25" s="105"/>
      <c r="H25" s="106">
        <f>IF(X23="","",X23)</f>
        <v>3</v>
      </c>
      <c r="I25" s="104"/>
      <c r="J25" s="104" t="str">
        <f>IF(H25="","⑤",IF(H25&gt;L25,"○",IF(H25&lt;L25,"●","△")))</f>
        <v>○</v>
      </c>
      <c r="K25" s="104"/>
      <c r="L25" s="104">
        <f>IF(T23="","",T23)</f>
        <v>0</v>
      </c>
      <c r="M25" s="105"/>
      <c r="N25" s="106">
        <f>IF(X24="","",X24)</f>
        <v>6</v>
      </c>
      <c r="O25" s="104"/>
      <c r="P25" s="104" t="str">
        <f>IF(N25="","⑥",IF(N25&gt;R25,"○",IF(N25&lt;R25,"●","△")))</f>
        <v>○</v>
      </c>
      <c r="Q25" s="104"/>
      <c r="R25" s="104">
        <f>IF(T24="","",T24)</f>
        <v>0</v>
      </c>
      <c r="S25" s="105"/>
      <c r="T25" s="101"/>
      <c r="U25" s="102"/>
      <c r="V25" s="102"/>
      <c r="W25" s="102"/>
      <c r="X25" s="102"/>
      <c r="Y25" s="103"/>
      <c r="Z25" s="106">
        <v>2</v>
      </c>
      <c r="AA25" s="104"/>
      <c r="AB25" s="104" t="str">
        <f>IF(Z25="","⑩",IF(Z25&gt;AD25,"○",IF(Z25&lt;AD25,"●","△")))</f>
        <v>○</v>
      </c>
      <c r="AC25" s="104"/>
      <c r="AD25" s="104">
        <v>0</v>
      </c>
      <c r="AE25" s="105"/>
      <c r="AF25" s="49">
        <f>IF(J25="○",3,IF(J25="△",1,0))+IF(P25="○",3,IF(P25="△",1,0))+IF(D25="○",3,IF(D25="△",1,0))+IF(AB25="○",3,IF(AB25="△",1,0))</f>
        <v>10</v>
      </c>
      <c r="AG25" s="43">
        <f>AH25-AI25</f>
        <v>11</v>
      </c>
      <c r="AH25" s="44">
        <f>H25+N25+B25+Z25</f>
        <v>14</v>
      </c>
      <c r="AI25" s="45">
        <f>L25+R25+F25+AD25</f>
        <v>3</v>
      </c>
      <c r="AJ25" s="45">
        <f>RANK(AF25,$AF$22:$AF$26,0)</f>
        <v>1</v>
      </c>
      <c r="AK25" s="24"/>
      <c r="AL25" s="25"/>
      <c r="AM25" s="25"/>
    </row>
    <row r="26" spans="1:39" ht="21" customHeight="1">
      <c r="A26" s="23" t="s">
        <v>39</v>
      </c>
      <c r="B26" s="98">
        <f>IF(AD22="","",AD22)</f>
        <v>0</v>
      </c>
      <c r="C26" s="99"/>
      <c r="D26" s="99" t="str">
        <f>IF(B26="","⑦",IF(B26&gt;F26,"○",IF(B26&lt;F26,"●","△")))</f>
        <v>●</v>
      </c>
      <c r="E26" s="99"/>
      <c r="F26" s="99">
        <f>IF(Z22="","",Z22)</f>
        <v>1</v>
      </c>
      <c r="G26" s="100"/>
      <c r="H26" s="98">
        <f>IF(AD23="","",AD23)</f>
        <v>0</v>
      </c>
      <c r="I26" s="99"/>
      <c r="J26" s="99" t="str">
        <f>IF(H26="","⑧",IF(H26&gt;L26,"○",IF(H26&lt;L26,"●","△")))</f>
        <v>●</v>
      </c>
      <c r="K26" s="99"/>
      <c r="L26" s="99">
        <f>IF(Z23="","",Z23)</f>
        <v>2</v>
      </c>
      <c r="M26" s="100"/>
      <c r="N26" s="98">
        <f>IF(AD24="","",AD24)</f>
        <v>0</v>
      </c>
      <c r="O26" s="99"/>
      <c r="P26" s="99" t="str">
        <f>IF(N26="","⑨",IF(N26&gt;R26,"○",IF(N26&lt;R26,"●","△")))</f>
        <v>●</v>
      </c>
      <c r="Q26" s="99"/>
      <c r="R26" s="99">
        <f>IF(Z24="","",Z24)</f>
        <v>3</v>
      </c>
      <c r="S26" s="100"/>
      <c r="T26" s="98">
        <f>IF(AD25="","",AD25)</f>
        <v>0</v>
      </c>
      <c r="U26" s="99"/>
      <c r="V26" s="99" t="str">
        <f>IF(T26="","⑩",IF(T26&gt;X26,"○",IF(T26&lt;X26,"●","△")))</f>
        <v>●</v>
      </c>
      <c r="W26" s="99"/>
      <c r="X26" s="99">
        <f>IF(Z25="","",Z25)</f>
        <v>2</v>
      </c>
      <c r="Y26" s="100"/>
      <c r="Z26" s="90"/>
      <c r="AA26" s="91"/>
      <c r="AB26" s="91"/>
      <c r="AC26" s="91"/>
      <c r="AD26" s="91"/>
      <c r="AE26" s="92"/>
      <c r="AF26" s="56">
        <f>IF(J26="○",3,IF(J26="△",1,0))+IF(P26="○",3,IF(P26="△",1,0))+IF(V26="○",3,IF(V26="△",1,0))+IF(D26="○",3,IF(D26="△",1,0))</f>
        <v>0</v>
      </c>
      <c r="AG26" s="46">
        <f>AH26-AI26</f>
        <v>-8</v>
      </c>
      <c r="AH26" s="47">
        <f>H26+N26+T26+B26</f>
        <v>0</v>
      </c>
      <c r="AI26" s="48">
        <f>L26+R26+X26+F26</f>
        <v>8</v>
      </c>
      <c r="AJ26" s="48">
        <f>RANK(AF26,$AF$22:$AF$26,0)</f>
        <v>5</v>
      </c>
      <c r="AK26" s="24"/>
      <c r="AL26" s="25"/>
      <c r="AM26" s="25"/>
    </row>
    <row r="27" spans="1:32" ht="12" customHeight="1">
      <c r="A27" s="32"/>
      <c r="B27" s="2"/>
      <c r="C27" s="2"/>
      <c r="H27" s="2"/>
      <c r="I27" s="2"/>
      <c r="N27" s="2"/>
      <c r="O27" s="2"/>
      <c r="T27" s="2"/>
      <c r="U27" s="2"/>
      <c r="Z27" s="2"/>
      <c r="AA27" s="2"/>
      <c r="AF27" s="32"/>
    </row>
    <row r="28" spans="1:39" ht="21" customHeight="1" hidden="1">
      <c r="A28" s="93" t="s">
        <v>0</v>
      </c>
      <c r="B28" s="95" t="s">
        <v>25</v>
      </c>
      <c r="C28" s="96"/>
      <c r="D28" s="96"/>
      <c r="E28" s="96"/>
      <c r="F28" s="96"/>
      <c r="G28" s="97"/>
      <c r="H28" s="95" t="s">
        <v>45</v>
      </c>
      <c r="I28" s="96"/>
      <c r="J28" s="96"/>
      <c r="K28" s="96"/>
      <c r="L28" s="96"/>
      <c r="M28" s="97"/>
      <c r="N28" s="95" t="s">
        <v>46</v>
      </c>
      <c r="O28" s="96"/>
      <c r="P28" s="96"/>
      <c r="Q28" s="96"/>
      <c r="R28" s="96"/>
      <c r="S28" s="97"/>
      <c r="T28" s="95" t="s">
        <v>53</v>
      </c>
      <c r="U28" s="96"/>
      <c r="V28" s="96"/>
      <c r="W28" s="96"/>
      <c r="X28" s="96"/>
      <c r="Y28" s="97"/>
      <c r="Z28" s="95" t="s">
        <v>34</v>
      </c>
      <c r="AA28" s="96"/>
      <c r="AB28" s="96"/>
      <c r="AC28" s="96"/>
      <c r="AD28" s="96"/>
      <c r="AE28" s="97"/>
      <c r="AH28" s="28"/>
      <c r="AI28" s="28"/>
      <c r="AJ28" s="28"/>
      <c r="AK28" s="28"/>
      <c r="AL28" s="30"/>
      <c r="AM28" s="30"/>
    </row>
    <row r="29" spans="1:39" ht="21" customHeight="1" hidden="1">
      <c r="A29" s="94"/>
      <c r="B29" s="84" t="s">
        <v>31</v>
      </c>
      <c r="C29" s="85"/>
      <c r="D29" s="85"/>
      <c r="E29" s="85"/>
      <c r="F29" s="85"/>
      <c r="G29" s="86"/>
      <c r="H29" s="84" t="s">
        <v>32</v>
      </c>
      <c r="I29" s="85"/>
      <c r="J29" s="85"/>
      <c r="K29" s="85"/>
      <c r="L29" s="85"/>
      <c r="M29" s="86"/>
      <c r="N29" s="84" t="s">
        <v>33</v>
      </c>
      <c r="O29" s="85"/>
      <c r="P29" s="85"/>
      <c r="Q29" s="85"/>
      <c r="R29" s="85"/>
      <c r="S29" s="86"/>
      <c r="T29" s="84" t="s">
        <v>35</v>
      </c>
      <c r="U29" s="85"/>
      <c r="V29" s="85"/>
      <c r="W29" s="85"/>
      <c r="X29" s="85"/>
      <c r="Y29" s="86"/>
      <c r="Z29" s="84" t="s">
        <v>31</v>
      </c>
      <c r="AA29" s="85"/>
      <c r="AB29" s="85"/>
      <c r="AC29" s="85"/>
      <c r="AD29" s="85"/>
      <c r="AE29" s="86"/>
      <c r="AH29" s="29"/>
      <c r="AI29" s="29"/>
      <c r="AJ29" s="29"/>
      <c r="AK29" s="29"/>
      <c r="AL29" s="31"/>
      <c r="AM29" s="31"/>
    </row>
    <row r="30" spans="1:39" ht="21" customHeight="1" hidden="1">
      <c r="A30" s="19" t="s">
        <v>1</v>
      </c>
      <c r="B30" s="87" t="s">
        <v>29</v>
      </c>
      <c r="C30" s="88"/>
      <c r="D30" s="88"/>
      <c r="E30" s="88"/>
      <c r="F30" s="88"/>
      <c r="G30" s="89"/>
      <c r="H30" s="87" t="s">
        <v>28</v>
      </c>
      <c r="I30" s="88"/>
      <c r="J30" s="88"/>
      <c r="K30" s="88"/>
      <c r="L30" s="88"/>
      <c r="M30" s="89"/>
      <c r="N30" s="87" t="s">
        <v>36</v>
      </c>
      <c r="O30" s="88"/>
      <c r="P30" s="88"/>
      <c r="Q30" s="88"/>
      <c r="R30" s="88"/>
      <c r="S30" s="89"/>
      <c r="T30" s="87" t="s">
        <v>37</v>
      </c>
      <c r="U30" s="88"/>
      <c r="V30" s="88"/>
      <c r="W30" s="88"/>
      <c r="X30" s="88"/>
      <c r="Y30" s="89"/>
      <c r="Z30" s="87" t="s">
        <v>37</v>
      </c>
      <c r="AA30" s="88"/>
      <c r="AB30" s="88"/>
      <c r="AC30" s="88"/>
      <c r="AD30" s="88"/>
      <c r="AE30" s="89"/>
      <c r="AH30" s="24"/>
      <c r="AI30" s="24"/>
      <c r="AJ30" s="24"/>
      <c r="AK30" s="24"/>
      <c r="AL30" s="25"/>
      <c r="AM30" s="25"/>
    </row>
    <row r="31" spans="1:39" ht="21" customHeight="1" hidden="1">
      <c r="A31" s="20" t="s">
        <v>2</v>
      </c>
      <c r="B31" s="36" t="s">
        <v>54</v>
      </c>
      <c r="C31" s="37" t="s">
        <v>11</v>
      </c>
      <c r="D31" s="11" t="s">
        <v>55</v>
      </c>
      <c r="E31" s="37" t="s">
        <v>56</v>
      </c>
      <c r="F31" s="37" t="s">
        <v>19</v>
      </c>
      <c r="G31" s="37" t="s">
        <v>57</v>
      </c>
      <c r="H31" s="36" t="s">
        <v>58</v>
      </c>
      <c r="I31" s="37" t="s">
        <v>20</v>
      </c>
      <c r="J31" s="11" t="s">
        <v>57</v>
      </c>
      <c r="K31" s="37" t="s">
        <v>56</v>
      </c>
      <c r="L31" s="37" t="s">
        <v>13</v>
      </c>
      <c r="M31" s="37" t="s">
        <v>55</v>
      </c>
      <c r="N31" s="36" t="s">
        <v>58</v>
      </c>
      <c r="O31" s="37" t="s">
        <v>12</v>
      </c>
      <c r="P31" s="11" t="s">
        <v>55</v>
      </c>
      <c r="Q31" s="37" t="s">
        <v>54</v>
      </c>
      <c r="R31" s="37" t="s">
        <v>7</v>
      </c>
      <c r="S31" s="37" t="s">
        <v>56</v>
      </c>
      <c r="T31" s="36" t="s">
        <v>55</v>
      </c>
      <c r="U31" s="37" t="s">
        <v>21</v>
      </c>
      <c r="V31" s="11" t="s">
        <v>57</v>
      </c>
      <c r="W31" s="37" t="s">
        <v>54</v>
      </c>
      <c r="X31" s="37" t="s">
        <v>8</v>
      </c>
      <c r="Y31" s="38" t="s">
        <v>58</v>
      </c>
      <c r="Z31" s="36" t="s">
        <v>54</v>
      </c>
      <c r="AA31" s="37" t="s">
        <v>18</v>
      </c>
      <c r="AB31" s="11" t="s">
        <v>57</v>
      </c>
      <c r="AC31" s="37" t="s">
        <v>56</v>
      </c>
      <c r="AD31" s="37" t="s">
        <v>14</v>
      </c>
      <c r="AE31" s="38" t="s">
        <v>58</v>
      </c>
      <c r="AH31" s="25"/>
      <c r="AI31" s="25"/>
      <c r="AJ31" s="25"/>
      <c r="AK31" s="25"/>
      <c r="AL31" s="25"/>
      <c r="AM31" s="25"/>
    </row>
    <row r="32" spans="1:39" ht="21" customHeight="1" hidden="1">
      <c r="A32" s="21" t="s">
        <v>3</v>
      </c>
      <c r="B32" s="79">
        <v>0.4166666666666667</v>
      </c>
      <c r="C32" s="80"/>
      <c r="D32" s="81"/>
      <c r="E32" s="82">
        <v>0.4791666666666667</v>
      </c>
      <c r="F32" s="80"/>
      <c r="G32" s="83"/>
      <c r="H32" s="79">
        <v>0.4166666666666667</v>
      </c>
      <c r="I32" s="80"/>
      <c r="J32" s="81"/>
      <c r="K32" s="82">
        <v>0.4791666666666667</v>
      </c>
      <c r="L32" s="80"/>
      <c r="M32" s="83"/>
      <c r="N32" s="79">
        <v>0.4166666666666667</v>
      </c>
      <c r="O32" s="80"/>
      <c r="P32" s="81"/>
      <c r="Q32" s="82">
        <v>0.4791666666666667</v>
      </c>
      <c r="R32" s="80"/>
      <c r="S32" s="83"/>
      <c r="T32" s="79">
        <v>0.4166666666666667</v>
      </c>
      <c r="U32" s="80"/>
      <c r="V32" s="81"/>
      <c r="W32" s="82">
        <v>0.4791666666666667</v>
      </c>
      <c r="X32" s="80"/>
      <c r="Y32" s="83"/>
      <c r="Z32" s="79">
        <v>0.4166666666666667</v>
      </c>
      <c r="AA32" s="80"/>
      <c r="AB32" s="81"/>
      <c r="AC32" s="80">
        <v>0.4791666666666667</v>
      </c>
      <c r="AD32" s="80"/>
      <c r="AE32" s="83"/>
      <c r="AH32" s="5"/>
      <c r="AI32" s="5"/>
      <c r="AJ32" s="5"/>
      <c r="AK32" s="5"/>
      <c r="AL32" s="5"/>
      <c r="AM32" s="5"/>
    </row>
    <row r="33" spans="1:42" s="12" customFormat="1" ht="21" customHeight="1" hidden="1">
      <c r="A33" s="19" t="s">
        <v>5</v>
      </c>
      <c r="B33" s="74" t="s">
        <v>27</v>
      </c>
      <c r="C33" s="75"/>
      <c r="D33" s="76"/>
      <c r="E33" s="77" t="s">
        <v>26</v>
      </c>
      <c r="F33" s="75"/>
      <c r="G33" s="78"/>
      <c r="H33" s="74" t="s">
        <v>29</v>
      </c>
      <c r="I33" s="75"/>
      <c r="J33" s="76"/>
      <c r="K33" s="77" t="s">
        <v>37</v>
      </c>
      <c r="L33" s="75"/>
      <c r="M33" s="78"/>
      <c r="N33" s="74" t="s">
        <v>26</v>
      </c>
      <c r="O33" s="75"/>
      <c r="P33" s="76"/>
      <c r="Q33" s="77" t="s">
        <v>36</v>
      </c>
      <c r="R33" s="75"/>
      <c r="S33" s="78"/>
      <c r="T33" s="74" t="s">
        <v>26</v>
      </c>
      <c r="U33" s="75"/>
      <c r="V33" s="76"/>
      <c r="W33" s="77" t="s">
        <v>29</v>
      </c>
      <c r="X33" s="75"/>
      <c r="Y33" s="78"/>
      <c r="Z33" s="74" t="s">
        <v>27</v>
      </c>
      <c r="AA33" s="75"/>
      <c r="AB33" s="76"/>
      <c r="AC33" s="75" t="s">
        <v>30</v>
      </c>
      <c r="AD33" s="75"/>
      <c r="AE33" s="78"/>
      <c r="AH33" s="7"/>
      <c r="AI33" s="7"/>
      <c r="AJ33" s="7"/>
      <c r="AK33" s="7"/>
      <c r="AL33" s="7"/>
      <c r="AM33" s="7"/>
      <c r="AN33" s="27"/>
      <c r="AO33" s="27"/>
      <c r="AP33" s="27"/>
    </row>
    <row r="34" spans="1:39" ht="21" customHeight="1" hidden="1">
      <c r="A34" s="20" t="s">
        <v>4</v>
      </c>
      <c r="B34" s="69" t="str">
        <f>B33</f>
        <v>大垣北</v>
      </c>
      <c r="C34" s="70"/>
      <c r="D34" s="71"/>
      <c r="E34" s="72" t="str">
        <f>E33</f>
        <v>揖斐</v>
      </c>
      <c r="F34" s="70"/>
      <c r="G34" s="73"/>
      <c r="H34" s="69" t="str">
        <f>H33</f>
        <v>池田</v>
      </c>
      <c r="I34" s="70"/>
      <c r="J34" s="71"/>
      <c r="K34" s="72" t="str">
        <f>K33</f>
        <v>大垣商業</v>
      </c>
      <c r="L34" s="70"/>
      <c r="M34" s="73"/>
      <c r="N34" s="69" t="str">
        <f>N33</f>
        <v>揖斐</v>
      </c>
      <c r="O34" s="70"/>
      <c r="P34" s="71"/>
      <c r="Q34" s="72" t="str">
        <f>Q33</f>
        <v>大垣東</v>
      </c>
      <c r="R34" s="70"/>
      <c r="S34" s="73"/>
      <c r="T34" s="69" t="str">
        <f>T33</f>
        <v>揖斐</v>
      </c>
      <c r="U34" s="70"/>
      <c r="V34" s="71"/>
      <c r="W34" s="72" t="str">
        <f>W33</f>
        <v>池田</v>
      </c>
      <c r="X34" s="70"/>
      <c r="Y34" s="73"/>
      <c r="Z34" s="69" t="str">
        <f>Z33</f>
        <v>大垣北</v>
      </c>
      <c r="AA34" s="70"/>
      <c r="AB34" s="71"/>
      <c r="AC34" s="70" t="str">
        <f>AC33</f>
        <v>大垣商業</v>
      </c>
      <c r="AD34" s="70"/>
      <c r="AE34" s="73"/>
      <c r="AH34" s="7"/>
      <c r="AI34" s="7"/>
      <c r="AJ34" s="7"/>
      <c r="AK34" s="7"/>
      <c r="AL34" s="7"/>
      <c r="AM34" s="7"/>
    </row>
    <row r="35" spans="1:39" ht="21" customHeight="1" hidden="1">
      <c r="A35" s="21" t="s">
        <v>6</v>
      </c>
      <c r="B35" s="61" t="s">
        <v>37</v>
      </c>
      <c r="C35" s="62"/>
      <c r="D35" s="63"/>
      <c r="E35" s="64" t="s">
        <v>29</v>
      </c>
      <c r="F35" s="62"/>
      <c r="G35" s="65"/>
      <c r="H35" s="61" t="s">
        <v>27</v>
      </c>
      <c r="I35" s="62"/>
      <c r="J35" s="63"/>
      <c r="K35" s="64" t="s">
        <v>28</v>
      </c>
      <c r="L35" s="62"/>
      <c r="M35" s="65"/>
      <c r="N35" s="61" t="s">
        <v>27</v>
      </c>
      <c r="O35" s="62"/>
      <c r="P35" s="63"/>
      <c r="Q35" s="64" t="s">
        <v>29</v>
      </c>
      <c r="R35" s="62"/>
      <c r="S35" s="65"/>
      <c r="T35" s="61" t="s">
        <v>28</v>
      </c>
      <c r="U35" s="62"/>
      <c r="V35" s="63"/>
      <c r="W35" s="64" t="s">
        <v>37</v>
      </c>
      <c r="X35" s="62"/>
      <c r="Y35" s="65"/>
      <c r="Z35" s="61" t="s">
        <v>28</v>
      </c>
      <c r="AA35" s="62"/>
      <c r="AB35" s="63"/>
      <c r="AC35" s="62" t="s">
        <v>26</v>
      </c>
      <c r="AD35" s="62"/>
      <c r="AE35" s="65"/>
      <c r="AH35" s="7"/>
      <c r="AI35" s="7"/>
      <c r="AJ35" s="7"/>
      <c r="AK35" s="7"/>
      <c r="AL35" s="7"/>
      <c r="AM35" s="7"/>
    </row>
    <row r="36" spans="4:31" ht="11.25" customHeight="1" hidden="1">
      <c r="D36" s="34"/>
      <c r="E36" s="33"/>
      <c r="F36" s="33"/>
      <c r="G36" s="33"/>
      <c r="J36" s="34"/>
      <c r="K36" s="33"/>
      <c r="L36" s="33"/>
      <c r="M36" s="33"/>
      <c r="P36" s="34"/>
      <c r="Q36" s="33"/>
      <c r="R36" s="33"/>
      <c r="S36" s="33"/>
      <c r="V36" s="34"/>
      <c r="W36" s="33"/>
      <c r="X36" s="33"/>
      <c r="Y36" s="33"/>
      <c r="AB36" s="34"/>
      <c r="AC36" s="33"/>
      <c r="AD36" s="33"/>
      <c r="AE36" s="33"/>
    </row>
    <row r="37" spans="4:31" ht="11.25" customHeight="1">
      <c r="D37" s="33"/>
      <c r="E37" s="33"/>
      <c r="F37" s="33"/>
      <c r="G37" s="33"/>
      <c r="J37" s="33"/>
      <c r="K37" s="33"/>
      <c r="L37" s="33"/>
      <c r="M37" s="33"/>
      <c r="P37" s="33"/>
      <c r="Q37" s="33"/>
      <c r="R37" s="33"/>
      <c r="S37" s="33"/>
      <c r="V37" s="33"/>
      <c r="W37" s="33"/>
      <c r="X37" s="33"/>
      <c r="Y37" s="33"/>
      <c r="AB37" s="33"/>
      <c r="AC37" s="33"/>
      <c r="AD37" s="33"/>
      <c r="AE37" s="33"/>
    </row>
    <row r="38" spans="1:42" ht="21" customHeight="1">
      <c r="A38" s="14" t="s">
        <v>84</v>
      </c>
      <c r="AA38" s="68" t="s">
        <v>72</v>
      </c>
      <c r="AB38" s="68"/>
      <c r="AC38" s="68"/>
      <c r="AD38" s="68"/>
      <c r="AE38" s="68"/>
      <c r="AF38" s="68"/>
      <c r="AG38" s="68"/>
      <c r="AH38" s="1"/>
      <c r="AI38" s="1"/>
      <c r="AJ38" s="1"/>
      <c r="AK38" s="1"/>
      <c r="AL38" s="1"/>
      <c r="AM38" s="1"/>
      <c r="AN38" s="1"/>
      <c r="AO38" s="1"/>
      <c r="AP38" s="1"/>
    </row>
    <row r="39" spans="34:42" ht="11.25" customHeight="1">
      <c r="AH39" s="1"/>
      <c r="AI39" s="1"/>
      <c r="AJ39" s="1"/>
      <c r="AK39" s="1"/>
      <c r="AL39" s="1"/>
      <c r="AM39" s="1"/>
      <c r="AN39" s="1"/>
      <c r="AO39" s="1"/>
      <c r="AP39" s="1"/>
    </row>
    <row r="40" spans="5:42" ht="21" customHeight="1">
      <c r="E40" s="66" t="s">
        <v>42</v>
      </c>
      <c r="F40" s="66"/>
      <c r="G40" s="66"/>
      <c r="H40" s="66"/>
      <c r="I40" s="66"/>
      <c r="Q40" s="67" t="s">
        <v>43</v>
      </c>
      <c r="R40" s="67"/>
      <c r="S40" s="67"/>
      <c r="T40" s="67"/>
      <c r="U40" s="67"/>
      <c r="AA40" s="59" t="s">
        <v>67</v>
      </c>
      <c r="AB40" s="59"/>
      <c r="AC40" s="59" t="s">
        <v>38</v>
      </c>
      <c r="AD40" s="59"/>
      <c r="AE40" s="59"/>
      <c r="AF40" s="59"/>
      <c r="AG40" s="59"/>
      <c r="AH40" s="1"/>
      <c r="AI40" s="1"/>
      <c r="AM40" s="1"/>
      <c r="AN40" s="1"/>
      <c r="AO40" s="1"/>
      <c r="AP40" s="1"/>
    </row>
    <row r="41" spans="1:42" ht="21" customHeight="1">
      <c r="A41" s="58" t="s">
        <v>71</v>
      </c>
      <c r="B41" s="58"/>
      <c r="C41" s="58"/>
      <c r="D41" s="58"/>
      <c r="E41" s="59" t="s">
        <v>22</v>
      </c>
      <c r="F41" s="59"/>
      <c r="G41" s="59"/>
      <c r="H41" s="59"/>
      <c r="I41" s="59"/>
      <c r="K41" s="59">
        <v>3</v>
      </c>
      <c r="L41" s="59"/>
      <c r="M41" s="35" t="s">
        <v>83</v>
      </c>
      <c r="N41" s="59">
        <v>0</v>
      </c>
      <c r="O41" s="59"/>
      <c r="Q41" s="59" t="s">
        <v>89</v>
      </c>
      <c r="R41" s="59"/>
      <c r="S41" s="59"/>
      <c r="T41" s="59"/>
      <c r="U41" s="59"/>
      <c r="AA41" s="113" t="s">
        <v>68</v>
      </c>
      <c r="AB41" s="113"/>
      <c r="AC41" s="113" t="s">
        <v>41</v>
      </c>
      <c r="AD41" s="113"/>
      <c r="AE41" s="113"/>
      <c r="AF41" s="113"/>
      <c r="AG41" s="113"/>
      <c r="AH41" s="1"/>
      <c r="AI41" s="1"/>
      <c r="AK41" s="1"/>
      <c r="AL41" s="1"/>
      <c r="AM41" s="1"/>
      <c r="AN41" s="1"/>
      <c r="AO41" s="1"/>
      <c r="AP41" s="1"/>
    </row>
    <row r="42" spans="1:42" ht="21" customHeight="1">
      <c r="A42" s="58"/>
      <c r="B42" s="58"/>
      <c r="M42" s="35"/>
      <c r="AA42" s="113" t="s">
        <v>69</v>
      </c>
      <c r="AB42" s="113"/>
      <c r="AC42" s="113" t="s">
        <v>23</v>
      </c>
      <c r="AD42" s="113"/>
      <c r="AE42" s="113"/>
      <c r="AF42" s="113"/>
      <c r="AG42" s="113"/>
      <c r="AH42" s="1"/>
      <c r="AI42" s="1"/>
      <c r="AK42" s="1"/>
      <c r="AL42" s="1"/>
      <c r="AM42" s="1"/>
      <c r="AN42" s="1"/>
      <c r="AO42" s="1"/>
      <c r="AP42" s="1"/>
    </row>
    <row r="43" spans="1:42" ht="21" customHeight="1">
      <c r="A43" s="58" t="s">
        <v>100</v>
      </c>
      <c r="B43" s="58"/>
      <c r="C43" s="58"/>
      <c r="D43" s="58"/>
      <c r="E43" s="59" t="s">
        <v>27</v>
      </c>
      <c r="F43" s="59"/>
      <c r="G43" s="59"/>
      <c r="H43" s="59"/>
      <c r="I43" s="59"/>
      <c r="K43" s="59">
        <v>1</v>
      </c>
      <c r="L43" s="59"/>
      <c r="M43" s="35" t="s">
        <v>83</v>
      </c>
      <c r="N43" s="59">
        <v>5</v>
      </c>
      <c r="O43" s="59"/>
      <c r="Q43" s="59" t="s">
        <v>23</v>
      </c>
      <c r="R43" s="59"/>
      <c r="S43" s="59"/>
      <c r="T43" s="59"/>
      <c r="U43" s="59"/>
      <c r="Y43" s="2"/>
      <c r="Z43" s="2"/>
      <c r="AA43" s="114" t="s">
        <v>70</v>
      </c>
      <c r="AB43" s="114"/>
      <c r="AC43" s="114" t="s">
        <v>27</v>
      </c>
      <c r="AD43" s="114"/>
      <c r="AE43" s="114"/>
      <c r="AF43" s="114"/>
      <c r="AG43" s="114"/>
      <c r="AH43" s="1"/>
      <c r="AI43" s="1"/>
      <c r="AK43" s="1"/>
      <c r="AL43" s="1"/>
      <c r="AM43" s="1"/>
      <c r="AN43" s="1"/>
      <c r="AO43" s="1"/>
      <c r="AP43" s="1"/>
    </row>
    <row r="44" spans="25:42" ht="21" customHeight="1">
      <c r="Y44" s="2"/>
      <c r="Z44" s="2"/>
      <c r="AA44" s="32"/>
      <c r="AB44" s="32"/>
      <c r="AC44" s="32"/>
      <c r="AD44" s="32"/>
      <c r="AE44" s="32"/>
      <c r="AF44" s="32"/>
      <c r="AG44" s="32"/>
      <c r="AI44" s="1"/>
      <c r="AJ44" s="1"/>
      <c r="AK44" s="1"/>
      <c r="AL44" s="1"/>
      <c r="AM44" s="1"/>
      <c r="AN44" s="1"/>
      <c r="AO44" s="1"/>
      <c r="AP44" s="1"/>
    </row>
    <row r="45" spans="34:42" ht="21" customHeight="1">
      <c r="AH45" s="1"/>
      <c r="AI45" s="1"/>
      <c r="AJ45" s="1"/>
      <c r="AK45" s="1"/>
      <c r="AL45" s="1"/>
      <c r="AM45" s="1"/>
      <c r="AN45" s="1"/>
      <c r="AO45" s="1"/>
      <c r="AP45" s="1"/>
    </row>
    <row r="46" spans="34:42" ht="21" customHeight="1">
      <c r="AH46" s="1"/>
      <c r="AI46" s="1"/>
      <c r="AJ46" s="1"/>
      <c r="AK46" s="1"/>
      <c r="AL46" s="1"/>
      <c r="AM46" s="1"/>
      <c r="AN46" s="1"/>
      <c r="AO46" s="1"/>
      <c r="AP46" s="1"/>
    </row>
    <row r="47" spans="34:42" ht="21" customHeight="1">
      <c r="AH47" s="1"/>
      <c r="AI47" s="1"/>
      <c r="AJ47" s="1"/>
      <c r="AK47" s="1"/>
      <c r="AL47" s="1"/>
      <c r="AM47" s="1"/>
      <c r="AN47" s="1"/>
      <c r="AO47" s="1"/>
      <c r="AP47" s="1"/>
    </row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</sheetData>
  <sheetProtection/>
  <mergeCells count="275">
    <mergeCell ref="AA40:AB40"/>
    <mergeCell ref="AA41:AB41"/>
    <mergeCell ref="AA42:AB42"/>
    <mergeCell ref="AA43:AB43"/>
    <mergeCell ref="AC41:AG41"/>
    <mergeCell ref="AC42:AG42"/>
    <mergeCell ref="AC43:AG43"/>
    <mergeCell ref="B3:G3"/>
    <mergeCell ref="H3:M3"/>
    <mergeCell ref="N3:S3"/>
    <mergeCell ref="T3:Y3"/>
    <mergeCell ref="Z3:AE3"/>
    <mergeCell ref="B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B5:C5"/>
    <mergeCell ref="D5:E5"/>
    <mergeCell ref="F5:G5"/>
    <mergeCell ref="H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B6:C6"/>
    <mergeCell ref="D6:E6"/>
    <mergeCell ref="F6:G6"/>
    <mergeCell ref="H6:I6"/>
    <mergeCell ref="J6:K6"/>
    <mergeCell ref="L6:M6"/>
    <mergeCell ref="N6:S6"/>
    <mergeCell ref="T6:U6"/>
    <mergeCell ref="V6:W6"/>
    <mergeCell ref="X6:Y6"/>
    <mergeCell ref="Z6:AA6"/>
    <mergeCell ref="AB6:AC6"/>
    <mergeCell ref="AD6:AE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Y7"/>
    <mergeCell ref="Z7:AA7"/>
    <mergeCell ref="AB7:AC7"/>
    <mergeCell ref="AD7:AE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E8"/>
    <mergeCell ref="A10:A11"/>
    <mergeCell ref="B10:G10"/>
    <mergeCell ref="H10:M10"/>
    <mergeCell ref="N10:S10"/>
    <mergeCell ref="T10:Y10"/>
    <mergeCell ref="Z10:AE10"/>
    <mergeCell ref="B11:G11"/>
    <mergeCell ref="H11:M11"/>
    <mergeCell ref="N11:S11"/>
    <mergeCell ref="T11:Y11"/>
    <mergeCell ref="Z11:AE11"/>
    <mergeCell ref="B12:G12"/>
    <mergeCell ref="H12:M12"/>
    <mergeCell ref="N12:S12"/>
    <mergeCell ref="T12:Y12"/>
    <mergeCell ref="Z12:AE12"/>
    <mergeCell ref="B14:D14"/>
    <mergeCell ref="E14:G14"/>
    <mergeCell ref="H14:J14"/>
    <mergeCell ref="K14:M14"/>
    <mergeCell ref="N14:P14"/>
    <mergeCell ref="Q14:S14"/>
    <mergeCell ref="T14:V14"/>
    <mergeCell ref="W14:Y14"/>
    <mergeCell ref="Z14:AB14"/>
    <mergeCell ref="AC14:AE14"/>
    <mergeCell ref="B15:D15"/>
    <mergeCell ref="E15:G15"/>
    <mergeCell ref="H15:J15"/>
    <mergeCell ref="K15:M15"/>
    <mergeCell ref="N15:P15"/>
    <mergeCell ref="Q15:S15"/>
    <mergeCell ref="T15:V15"/>
    <mergeCell ref="W15:Y15"/>
    <mergeCell ref="Z15:AB15"/>
    <mergeCell ref="AC15:AE15"/>
    <mergeCell ref="B16:D16"/>
    <mergeCell ref="E16:G16"/>
    <mergeCell ref="H16:J16"/>
    <mergeCell ref="K16:M16"/>
    <mergeCell ref="N16:P16"/>
    <mergeCell ref="Q16:S16"/>
    <mergeCell ref="T16:V16"/>
    <mergeCell ref="W16:Y16"/>
    <mergeCell ref="Z16:AB16"/>
    <mergeCell ref="AC16:AE16"/>
    <mergeCell ref="B17:D17"/>
    <mergeCell ref="E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B21:G21"/>
    <mergeCell ref="H21:M21"/>
    <mergeCell ref="N21:S21"/>
    <mergeCell ref="T21:Y21"/>
    <mergeCell ref="Z21:AE21"/>
    <mergeCell ref="B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B23:C23"/>
    <mergeCell ref="D23:E23"/>
    <mergeCell ref="F23:G23"/>
    <mergeCell ref="H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B24:C24"/>
    <mergeCell ref="D24:E24"/>
    <mergeCell ref="F24:G24"/>
    <mergeCell ref="H24:I24"/>
    <mergeCell ref="J24:K24"/>
    <mergeCell ref="L24:M24"/>
    <mergeCell ref="N24:S24"/>
    <mergeCell ref="T24:U24"/>
    <mergeCell ref="V24:W24"/>
    <mergeCell ref="X24:Y24"/>
    <mergeCell ref="Z24:AA24"/>
    <mergeCell ref="AB24:AC24"/>
    <mergeCell ref="AD24:AE24"/>
    <mergeCell ref="B25:C25"/>
    <mergeCell ref="D25:E25"/>
    <mergeCell ref="F25:G25"/>
    <mergeCell ref="H25:I25"/>
    <mergeCell ref="J25:K25"/>
    <mergeCell ref="L25:M25"/>
    <mergeCell ref="N25:O25"/>
    <mergeCell ref="P25:Q25"/>
    <mergeCell ref="R25:S25"/>
    <mergeCell ref="T25:Y25"/>
    <mergeCell ref="Z25:AA25"/>
    <mergeCell ref="AB25:AC25"/>
    <mergeCell ref="AD25:AE25"/>
    <mergeCell ref="B26:C26"/>
    <mergeCell ref="D26:E26"/>
    <mergeCell ref="F26:G26"/>
    <mergeCell ref="H26:I26"/>
    <mergeCell ref="J26:K26"/>
    <mergeCell ref="L26:M26"/>
    <mergeCell ref="N26:O26"/>
    <mergeCell ref="P26:Q26"/>
    <mergeCell ref="R26:S26"/>
    <mergeCell ref="T26:U26"/>
    <mergeCell ref="V26:W26"/>
    <mergeCell ref="X26:Y26"/>
    <mergeCell ref="Z26:AE26"/>
    <mergeCell ref="A28:A29"/>
    <mergeCell ref="B28:G28"/>
    <mergeCell ref="H28:M28"/>
    <mergeCell ref="N28:S28"/>
    <mergeCell ref="T28:Y28"/>
    <mergeCell ref="Z28:AE28"/>
    <mergeCell ref="B29:G29"/>
    <mergeCell ref="H29:M29"/>
    <mergeCell ref="N29:S29"/>
    <mergeCell ref="T29:Y29"/>
    <mergeCell ref="Z29:AE29"/>
    <mergeCell ref="B30:G30"/>
    <mergeCell ref="H30:M30"/>
    <mergeCell ref="N30:S30"/>
    <mergeCell ref="T30:Y30"/>
    <mergeCell ref="Z30:AE30"/>
    <mergeCell ref="B32:D32"/>
    <mergeCell ref="E32:G32"/>
    <mergeCell ref="H32:J32"/>
    <mergeCell ref="K32:M32"/>
    <mergeCell ref="N32:P32"/>
    <mergeCell ref="Q32:S32"/>
    <mergeCell ref="T32:V32"/>
    <mergeCell ref="W32:Y32"/>
    <mergeCell ref="Z32:AB32"/>
    <mergeCell ref="AC32:AE32"/>
    <mergeCell ref="B33:D33"/>
    <mergeCell ref="E33:G33"/>
    <mergeCell ref="H33:J33"/>
    <mergeCell ref="K33:M33"/>
    <mergeCell ref="N33:P33"/>
    <mergeCell ref="Q33:S33"/>
    <mergeCell ref="T33:V33"/>
    <mergeCell ref="W33:Y33"/>
    <mergeCell ref="Z33:AB33"/>
    <mergeCell ref="AC33:AE33"/>
    <mergeCell ref="B34:D34"/>
    <mergeCell ref="E34:G34"/>
    <mergeCell ref="H34:J34"/>
    <mergeCell ref="K34:M34"/>
    <mergeCell ref="N34:P34"/>
    <mergeCell ref="Q34:S34"/>
    <mergeCell ref="T34:V34"/>
    <mergeCell ref="W34:Y34"/>
    <mergeCell ref="Z34:AB34"/>
    <mergeCell ref="AC34:AE34"/>
    <mergeCell ref="B35:D35"/>
    <mergeCell ref="E35:G35"/>
    <mergeCell ref="H35:J35"/>
    <mergeCell ref="K35:M35"/>
    <mergeCell ref="N35:P35"/>
    <mergeCell ref="Q35:S35"/>
    <mergeCell ref="Q41:U41"/>
    <mergeCell ref="A42:B42"/>
    <mergeCell ref="T35:V35"/>
    <mergeCell ref="W35:Y35"/>
    <mergeCell ref="Z35:AB35"/>
    <mergeCell ref="AC35:AE35"/>
    <mergeCell ref="E40:I40"/>
    <mergeCell ref="Q40:U40"/>
    <mergeCell ref="AA38:AG38"/>
    <mergeCell ref="AC40:AG40"/>
    <mergeCell ref="A43:D43"/>
    <mergeCell ref="E43:I43"/>
    <mergeCell ref="A1:AI1"/>
    <mergeCell ref="K43:L43"/>
    <mergeCell ref="N43:O43"/>
    <mergeCell ref="Q43:U43"/>
    <mergeCell ref="A41:D41"/>
    <mergeCell ref="E41:I41"/>
    <mergeCell ref="K41:L41"/>
    <mergeCell ref="N41:O41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47"/>
  <sheetViews>
    <sheetView view="pageBreakPreview" zoomScale="75" zoomScaleNormal="75" zoomScaleSheetLayoutView="75" zoomScalePageLayoutView="0" workbookViewId="0" topLeftCell="A13">
      <selection activeCell="O41" sqref="O41:S41"/>
    </sheetView>
  </sheetViews>
  <sheetFormatPr defaultColWidth="9.00390625" defaultRowHeight="30" customHeight="1"/>
  <cols>
    <col min="1" max="1" width="10.625" style="1" customWidth="1"/>
    <col min="2" max="31" width="2.75390625" style="1" customWidth="1"/>
    <col min="32" max="33" width="5.625" style="1" customWidth="1"/>
    <col min="34" max="39" width="5.625" style="2" customWidth="1"/>
    <col min="40" max="42" width="9.00390625" style="2" customWidth="1"/>
    <col min="43" max="16384" width="9.00390625" style="1" customWidth="1"/>
  </cols>
  <sheetData>
    <row r="1" spans="1:42" s="13" customFormat="1" ht="21" customHeight="1">
      <c r="A1" s="14" t="s">
        <v>15</v>
      </c>
      <c r="B1" s="14"/>
      <c r="C1" s="14"/>
      <c r="H1" s="14"/>
      <c r="I1" s="14"/>
      <c r="N1" s="14"/>
      <c r="O1" s="14"/>
      <c r="T1" s="14"/>
      <c r="U1" s="14"/>
      <c r="Z1" s="14"/>
      <c r="AA1" s="14"/>
      <c r="AH1" s="22"/>
      <c r="AI1" s="22"/>
      <c r="AJ1" s="22"/>
      <c r="AK1" s="22"/>
      <c r="AL1" s="22"/>
      <c r="AM1" s="22"/>
      <c r="AN1" s="22"/>
      <c r="AO1" s="22"/>
      <c r="AP1" s="22"/>
    </row>
    <row r="2" spans="1:42" s="13" customFormat="1" ht="21" customHeight="1">
      <c r="A2" s="14" t="s">
        <v>16</v>
      </c>
      <c r="B2" s="14"/>
      <c r="C2" s="14"/>
      <c r="H2" s="14"/>
      <c r="I2" s="14"/>
      <c r="N2" s="14"/>
      <c r="O2" s="14"/>
      <c r="T2" s="14"/>
      <c r="U2" s="14"/>
      <c r="Z2" s="14"/>
      <c r="AA2" s="14"/>
      <c r="AH2" s="22"/>
      <c r="AI2" s="22"/>
      <c r="AJ2" s="22"/>
      <c r="AK2" s="22"/>
      <c r="AL2" s="22"/>
      <c r="AM2" s="22"/>
      <c r="AN2" s="22"/>
      <c r="AO2" s="22"/>
      <c r="AP2" s="22">
        <f>IF(AN2="","",IF(AN2&gt;AR2,"○",IF(AN2&lt;AR2,"●","△")))</f>
      </c>
    </row>
    <row r="3" spans="1:42" s="13" customFormat="1" ht="21" customHeight="1">
      <c r="A3" s="15"/>
      <c r="B3" s="110" t="str">
        <f>IF(A4="","",A4)</f>
        <v>大垣工業</v>
      </c>
      <c r="C3" s="111"/>
      <c r="D3" s="111"/>
      <c r="E3" s="111"/>
      <c r="F3" s="111"/>
      <c r="G3" s="112"/>
      <c r="H3" s="110" t="str">
        <f>IF(A5="","",A5)</f>
        <v>大垣商業</v>
      </c>
      <c r="I3" s="111"/>
      <c r="J3" s="111"/>
      <c r="K3" s="111"/>
      <c r="L3" s="111"/>
      <c r="M3" s="112"/>
      <c r="N3" s="110" t="str">
        <f>IF(A6="","",A6)</f>
        <v>揖斐</v>
      </c>
      <c r="O3" s="111"/>
      <c r="P3" s="111"/>
      <c r="Q3" s="111"/>
      <c r="R3" s="111"/>
      <c r="S3" s="112"/>
      <c r="T3" s="110" t="str">
        <f>IF(A7="","",A7)</f>
        <v>大垣北</v>
      </c>
      <c r="U3" s="111"/>
      <c r="V3" s="111"/>
      <c r="W3" s="111"/>
      <c r="X3" s="111"/>
      <c r="Y3" s="112"/>
      <c r="Z3" s="110" t="str">
        <f>IF(A8="","",A8)</f>
        <v>大垣南</v>
      </c>
      <c r="AA3" s="111"/>
      <c r="AB3" s="111"/>
      <c r="AC3" s="111"/>
      <c r="AD3" s="111"/>
      <c r="AE3" s="112"/>
      <c r="AF3" s="53" t="s">
        <v>60</v>
      </c>
      <c r="AG3" s="54" t="s">
        <v>61</v>
      </c>
      <c r="AH3" s="54" t="s">
        <v>62</v>
      </c>
      <c r="AI3" s="55" t="s">
        <v>63</v>
      </c>
      <c r="AJ3" s="22"/>
      <c r="AK3" s="22"/>
      <c r="AL3" s="22"/>
      <c r="AM3" s="22"/>
      <c r="AN3" s="22"/>
      <c r="AO3" s="22"/>
      <c r="AP3" s="22"/>
    </row>
    <row r="4" spans="1:38" ht="21" customHeight="1">
      <c r="A4" s="16" t="s">
        <v>38</v>
      </c>
      <c r="B4" s="107"/>
      <c r="C4" s="108"/>
      <c r="D4" s="108"/>
      <c r="E4" s="108"/>
      <c r="F4" s="108"/>
      <c r="G4" s="109"/>
      <c r="H4" s="87"/>
      <c r="I4" s="88"/>
      <c r="J4" s="88" t="str">
        <f>IF(H4="","①",IF(H4&gt;L4,"○",IF(H4&lt;L4,"●","△")))</f>
        <v>①</v>
      </c>
      <c r="K4" s="88"/>
      <c r="L4" s="88"/>
      <c r="M4" s="89"/>
      <c r="N4" s="87"/>
      <c r="O4" s="88"/>
      <c r="P4" s="88" t="str">
        <f>IF(N4="","②",IF(N4&gt;R4,"○",IF(N4&lt;R4,"●","△")))</f>
        <v>②</v>
      </c>
      <c r="Q4" s="88"/>
      <c r="R4" s="88"/>
      <c r="S4" s="89"/>
      <c r="T4" s="87"/>
      <c r="U4" s="88"/>
      <c r="V4" s="88" t="str">
        <f>IF(T4="","④",IF(T4&gt;X4,"○",IF(T4&lt;X4,"●","△")))</f>
        <v>④</v>
      </c>
      <c r="W4" s="88"/>
      <c r="X4" s="88"/>
      <c r="Y4" s="89"/>
      <c r="Z4" s="87"/>
      <c r="AA4" s="88"/>
      <c r="AB4" s="88" t="str">
        <f>IF(Z4="","⑦",IF(Z4&gt;AD4,"○",IF(Z4&lt;AD4,"●","△")))</f>
        <v>⑦</v>
      </c>
      <c r="AC4" s="88"/>
      <c r="AD4" s="88"/>
      <c r="AE4" s="89"/>
      <c r="AF4" s="49">
        <f>IF(J4="○",3,IF(J4="△",1,0))+IF(P4="○",3,IF(P4="△",1,0))+IF(V4="○",3,IF(V4="△",1,0))+IF(AB4="○",3,IF(AB4="△",1,0))</f>
        <v>0</v>
      </c>
      <c r="AG4" s="50">
        <f>AH4-AI4</f>
        <v>0</v>
      </c>
      <c r="AH4" s="51">
        <f>H4+N4+T4+Z4</f>
        <v>0</v>
      </c>
      <c r="AI4" s="52">
        <f>L4+R4+X4+AD4</f>
        <v>0</v>
      </c>
      <c r="AJ4" s="24"/>
      <c r="AK4" s="24"/>
      <c r="AL4" s="3"/>
    </row>
    <row r="5" spans="1:38" ht="21" customHeight="1">
      <c r="A5" s="18" t="s">
        <v>30</v>
      </c>
      <c r="B5" s="106">
        <f>IF(L4="","",L4)</f>
      </c>
      <c r="C5" s="104"/>
      <c r="D5" s="104" t="str">
        <f>IF(B5="","①",IF(B5&gt;F5,"○",IF(B5&lt;F5,"●","△")))</f>
        <v>①</v>
      </c>
      <c r="E5" s="104"/>
      <c r="F5" s="104">
        <f>IF(H4="","",H4)</f>
      </c>
      <c r="G5" s="105"/>
      <c r="H5" s="101"/>
      <c r="I5" s="102"/>
      <c r="J5" s="102"/>
      <c r="K5" s="102"/>
      <c r="L5" s="102"/>
      <c r="M5" s="103"/>
      <c r="N5" s="106"/>
      <c r="O5" s="104"/>
      <c r="P5" s="104" t="str">
        <f>IF(N5="","③",IF(N5&gt;R5,"○",IF(N5&lt;R5,"●","△")))</f>
        <v>③</v>
      </c>
      <c r="Q5" s="104"/>
      <c r="R5" s="104"/>
      <c r="S5" s="105"/>
      <c r="T5" s="106"/>
      <c r="U5" s="104"/>
      <c r="V5" s="104" t="str">
        <f>IF(T5="","⑤",IF(T5&gt;X5,"○",IF(T5&lt;X5,"●","△")))</f>
        <v>⑤</v>
      </c>
      <c r="W5" s="104"/>
      <c r="X5" s="104"/>
      <c r="Y5" s="105"/>
      <c r="Z5" s="106"/>
      <c r="AA5" s="104"/>
      <c r="AB5" s="104" t="str">
        <f>IF(Z5="","⑧",IF(Z5&gt;AD5,"○",IF(Z5&lt;AD5,"●","△")))</f>
        <v>⑧</v>
      </c>
      <c r="AC5" s="104"/>
      <c r="AD5" s="104"/>
      <c r="AE5" s="105"/>
      <c r="AF5" s="49">
        <f>IF(D5="○",3,IF(D5="△",1,0))+IF(P5="○",3,IF(P5="△",1,0))+IF(V5="○",3,IF(V5="△",1,0))+IF(AB5="○",3,IF(AB5="△",1,0))</f>
        <v>0</v>
      </c>
      <c r="AG5" s="43" t="e">
        <f>AH5-AI5</f>
        <v>#VALUE!</v>
      </c>
      <c r="AH5" s="44" t="e">
        <f>B5+N5+T5+Z5</f>
        <v>#VALUE!</v>
      </c>
      <c r="AI5" s="45" t="e">
        <f>F5+R5+X5+AD5</f>
        <v>#VALUE!</v>
      </c>
      <c r="AJ5" s="24"/>
      <c r="AK5" s="24"/>
      <c r="AL5" s="3"/>
    </row>
    <row r="6" spans="1:38" ht="21" customHeight="1">
      <c r="A6" s="17" t="s">
        <v>26</v>
      </c>
      <c r="B6" s="106">
        <f>IF(R4="","",R4)</f>
      </c>
      <c r="C6" s="104"/>
      <c r="D6" s="104" t="str">
        <f>IF(B6="","②",IF(B6&gt;F6,"○",IF(B6&lt;F6,"●","△")))</f>
        <v>②</v>
      </c>
      <c r="E6" s="104"/>
      <c r="F6" s="104">
        <f>IF(N4="","",N4)</f>
      </c>
      <c r="G6" s="105"/>
      <c r="H6" s="106">
        <f>IF(R5="","",R5)</f>
      </c>
      <c r="I6" s="104"/>
      <c r="J6" s="104" t="str">
        <f>IF(H6="","③",IF(H6&gt;L6,"○",IF(H6&lt;L6,"●","△")))</f>
        <v>③</v>
      </c>
      <c r="K6" s="104"/>
      <c r="L6" s="104">
        <f>IF(N5="","",N5)</f>
      </c>
      <c r="M6" s="105"/>
      <c r="N6" s="101"/>
      <c r="O6" s="102"/>
      <c r="P6" s="102"/>
      <c r="Q6" s="102"/>
      <c r="R6" s="102"/>
      <c r="S6" s="103"/>
      <c r="T6" s="106"/>
      <c r="U6" s="104"/>
      <c r="V6" s="104" t="str">
        <f>IF(T6="","⑥",IF(T6&gt;X6,"○",IF(T6&lt;X6,"●","△")))</f>
        <v>⑥</v>
      </c>
      <c r="W6" s="104"/>
      <c r="X6" s="104"/>
      <c r="Y6" s="105"/>
      <c r="Z6" s="106"/>
      <c r="AA6" s="104"/>
      <c r="AB6" s="104" t="str">
        <f>IF(Z6="","⑨",IF(Z6&gt;AD6,"○",IF(Z6&lt;AD6,"●","△")))</f>
        <v>⑨</v>
      </c>
      <c r="AC6" s="104"/>
      <c r="AD6" s="104"/>
      <c r="AE6" s="105"/>
      <c r="AF6" s="49">
        <f>IF(J6="○",3,IF(J6="△",1,0))+IF(D6="○",3,IF(D6="△",1,0))+IF(V6="○",3,IF(V6="△",1,0))+IF(AB6="○",3,IF(AB6="△",1,0))</f>
        <v>0</v>
      </c>
      <c r="AG6" s="43" t="e">
        <f>AH6-AI6</f>
        <v>#VALUE!</v>
      </c>
      <c r="AH6" s="44" t="e">
        <f>H6+B6+T6+Z6</f>
        <v>#VALUE!</v>
      </c>
      <c r="AI6" s="45" t="e">
        <f>L6+F6+X6+AD6</f>
        <v>#VALUE!</v>
      </c>
      <c r="AJ6" s="24"/>
      <c r="AK6" s="24"/>
      <c r="AL6" s="3"/>
    </row>
    <row r="7" spans="1:38" ht="21" customHeight="1">
      <c r="A7" s="17" t="s">
        <v>27</v>
      </c>
      <c r="B7" s="106">
        <f>IF(X4="","",X4)</f>
      </c>
      <c r="C7" s="104"/>
      <c r="D7" s="104" t="str">
        <f>IF(B7="","④",IF(B7&gt;F7,"○",IF(B7&lt;F7,"●","△")))</f>
        <v>④</v>
      </c>
      <c r="E7" s="104"/>
      <c r="F7" s="104">
        <f>IF(T4="","",T4)</f>
      </c>
      <c r="G7" s="105"/>
      <c r="H7" s="106">
        <f>IF(X5="","",X5)</f>
      </c>
      <c r="I7" s="104"/>
      <c r="J7" s="104" t="str">
        <f>IF(H7="","⑤",IF(H7&gt;L7,"○",IF(H7&lt;L7,"●","△")))</f>
        <v>⑤</v>
      </c>
      <c r="K7" s="104"/>
      <c r="L7" s="104">
        <f>IF(T5="","",T5)</f>
      </c>
      <c r="M7" s="105"/>
      <c r="N7" s="106">
        <f>IF(X6="","",X6)</f>
      </c>
      <c r="O7" s="104"/>
      <c r="P7" s="104" t="str">
        <f>IF(N7="","⑥",IF(N7&gt;R7,"○",IF(N7&lt;R7,"●","△")))</f>
        <v>⑥</v>
      </c>
      <c r="Q7" s="104"/>
      <c r="R7" s="104">
        <f>IF(T6="","",T6)</f>
      </c>
      <c r="S7" s="105"/>
      <c r="T7" s="101"/>
      <c r="U7" s="102"/>
      <c r="V7" s="102"/>
      <c r="W7" s="102"/>
      <c r="X7" s="102"/>
      <c r="Y7" s="103"/>
      <c r="Z7" s="106"/>
      <c r="AA7" s="104"/>
      <c r="AB7" s="104" t="str">
        <f>IF(Z7="","⑩",IF(Z7&gt;AD7,"○",IF(Z7&lt;AD7,"●","△")))</f>
        <v>⑩</v>
      </c>
      <c r="AC7" s="104"/>
      <c r="AD7" s="104"/>
      <c r="AE7" s="105"/>
      <c r="AF7" s="49">
        <f>IF(J7="○",3,IF(J7="△",1,0))+IF(P7="○",3,IF(P7="△",1,0))+IF(D7="○",3,IF(D7="△",1,0))+IF(AB7="○",3,IF(AB7="△",1,0))</f>
        <v>0</v>
      </c>
      <c r="AG7" s="43" t="e">
        <f>AH7-AI7</f>
        <v>#VALUE!</v>
      </c>
      <c r="AH7" s="44" t="e">
        <f>H7+N7+B7+Z7</f>
        <v>#VALUE!</v>
      </c>
      <c r="AI7" s="45" t="e">
        <f>L7+R7+F7+AD7</f>
        <v>#VALUE!</v>
      </c>
      <c r="AJ7" s="24"/>
      <c r="AK7" s="24"/>
      <c r="AL7" s="3"/>
    </row>
    <row r="8" spans="1:38" ht="21" customHeight="1">
      <c r="A8" s="23" t="s">
        <v>24</v>
      </c>
      <c r="B8" s="98">
        <f>IF(AD4="","",AD4)</f>
      </c>
      <c r="C8" s="99"/>
      <c r="D8" s="99" t="str">
        <f>IF(B8="","⑦",IF(B8&gt;F8,"○",IF(B8&lt;F8,"●","△")))</f>
        <v>⑦</v>
      </c>
      <c r="E8" s="99"/>
      <c r="F8" s="99">
        <f>IF(Z4="","",Z4)</f>
      </c>
      <c r="G8" s="100"/>
      <c r="H8" s="98">
        <f>IF(AD5="","",AD5)</f>
      </c>
      <c r="I8" s="99"/>
      <c r="J8" s="99" t="str">
        <f>IF(H8="","⑧",IF(H8&gt;L8,"○",IF(H8&lt;L8,"●","△")))</f>
        <v>⑧</v>
      </c>
      <c r="K8" s="99"/>
      <c r="L8" s="99">
        <f>IF(Z5="","",Z5)</f>
      </c>
      <c r="M8" s="100"/>
      <c r="N8" s="98">
        <f>IF(AD6="","",AD6)</f>
      </c>
      <c r="O8" s="99"/>
      <c r="P8" s="99" t="str">
        <f>IF(N8="","⑨",IF(N8&gt;R8,"○",IF(N8&lt;R8,"●","△")))</f>
        <v>⑨</v>
      </c>
      <c r="Q8" s="99"/>
      <c r="R8" s="99">
        <f>IF(Z6="","",Z6)</f>
      </c>
      <c r="S8" s="100"/>
      <c r="T8" s="98">
        <f>IF(AD7="","",AD7)</f>
      </c>
      <c r="U8" s="99"/>
      <c r="V8" s="99" t="str">
        <f>IF(T8="","⑩",IF(T8&gt;X8,"○",IF(T8&lt;X8,"●","△")))</f>
        <v>⑩</v>
      </c>
      <c r="W8" s="99"/>
      <c r="X8" s="99">
        <f>IF(Z7="","",Z7)</f>
      </c>
      <c r="Y8" s="100"/>
      <c r="Z8" s="90"/>
      <c r="AA8" s="91"/>
      <c r="AB8" s="91"/>
      <c r="AC8" s="91"/>
      <c r="AD8" s="91"/>
      <c r="AE8" s="92"/>
      <c r="AF8" s="56">
        <f>IF(J8="○",3,IF(J8="△",1,0))+IF(P8="○",3,IF(P8="△",1,0))+IF(V8="○",3,IF(V8="△",1,0))+IF(D8="○",3,IF(D8="△",1,0))</f>
        <v>0</v>
      </c>
      <c r="AG8" s="46" t="e">
        <f>AH8-AI8</f>
        <v>#VALUE!</v>
      </c>
      <c r="AH8" s="47" t="e">
        <f>H8+N8+T8+B8</f>
        <v>#VALUE!</v>
      </c>
      <c r="AI8" s="48" t="e">
        <f>L8+R8+X8+F8</f>
        <v>#VALUE!</v>
      </c>
      <c r="AJ8" s="24"/>
      <c r="AK8" s="24"/>
      <c r="AL8" s="3"/>
    </row>
    <row r="9" spans="1:33" ht="11.25" customHeight="1">
      <c r="A9" s="32"/>
      <c r="B9" s="2"/>
      <c r="C9" s="2"/>
      <c r="H9" s="2"/>
      <c r="I9" s="2"/>
      <c r="N9" s="2"/>
      <c r="O9" s="2"/>
      <c r="T9" s="2"/>
      <c r="U9" s="2"/>
      <c r="Z9" s="2"/>
      <c r="AA9" s="2"/>
      <c r="AF9" s="32"/>
      <c r="AG9" s="2"/>
    </row>
    <row r="10" spans="1:38" ht="21" customHeight="1">
      <c r="A10" s="93" t="s">
        <v>0</v>
      </c>
      <c r="B10" s="95" t="s">
        <v>73</v>
      </c>
      <c r="C10" s="96"/>
      <c r="D10" s="96"/>
      <c r="E10" s="96"/>
      <c r="F10" s="96"/>
      <c r="G10" s="97"/>
      <c r="H10" s="95" t="s">
        <v>74</v>
      </c>
      <c r="I10" s="96"/>
      <c r="J10" s="96"/>
      <c r="K10" s="96"/>
      <c r="L10" s="96"/>
      <c r="M10" s="97"/>
      <c r="N10" s="95" t="s">
        <v>75</v>
      </c>
      <c r="O10" s="96"/>
      <c r="P10" s="96"/>
      <c r="Q10" s="96"/>
      <c r="R10" s="96"/>
      <c r="S10" s="97"/>
      <c r="T10" s="95" t="s">
        <v>76</v>
      </c>
      <c r="U10" s="96"/>
      <c r="V10" s="96"/>
      <c r="W10" s="96"/>
      <c r="X10" s="96"/>
      <c r="Y10" s="97"/>
      <c r="Z10" s="95" t="s">
        <v>77</v>
      </c>
      <c r="AA10" s="96"/>
      <c r="AB10" s="96"/>
      <c r="AC10" s="96"/>
      <c r="AD10" s="96"/>
      <c r="AE10" s="97"/>
      <c r="AG10" s="10"/>
      <c r="AH10" s="28"/>
      <c r="AI10" s="28"/>
      <c r="AJ10" s="8"/>
      <c r="AK10" s="9"/>
      <c r="AL10" s="8"/>
    </row>
    <row r="11" spans="1:38" ht="21" customHeight="1">
      <c r="A11" s="94"/>
      <c r="B11" s="84" t="s">
        <v>87</v>
      </c>
      <c r="C11" s="85"/>
      <c r="D11" s="85"/>
      <c r="E11" s="85"/>
      <c r="F11" s="85"/>
      <c r="G11" s="86"/>
      <c r="H11" s="84" t="s">
        <v>88</v>
      </c>
      <c r="I11" s="85"/>
      <c r="J11" s="85"/>
      <c r="K11" s="85"/>
      <c r="L11" s="85"/>
      <c r="M11" s="86"/>
      <c r="N11" s="84" t="s">
        <v>87</v>
      </c>
      <c r="O11" s="85"/>
      <c r="P11" s="85"/>
      <c r="Q11" s="85"/>
      <c r="R11" s="85"/>
      <c r="S11" s="86"/>
      <c r="T11" s="84" t="s">
        <v>88</v>
      </c>
      <c r="U11" s="85"/>
      <c r="V11" s="85"/>
      <c r="W11" s="85"/>
      <c r="X11" s="85"/>
      <c r="Y11" s="86"/>
      <c r="Z11" s="84" t="s">
        <v>87</v>
      </c>
      <c r="AA11" s="85"/>
      <c r="AB11" s="85"/>
      <c r="AC11" s="85"/>
      <c r="AD11" s="85"/>
      <c r="AE11" s="86"/>
      <c r="AH11" s="29"/>
      <c r="AI11" s="29"/>
      <c r="AJ11" s="10"/>
      <c r="AK11" s="3"/>
      <c r="AL11" s="10"/>
    </row>
    <row r="12" spans="1:38" ht="21" customHeight="1">
      <c r="A12" s="19" t="s">
        <v>1</v>
      </c>
      <c r="B12" s="87" t="s">
        <v>80</v>
      </c>
      <c r="C12" s="88"/>
      <c r="D12" s="88"/>
      <c r="E12" s="88"/>
      <c r="F12" s="88"/>
      <c r="G12" s="89"/>
      <c r="H12" s="87" t="s">
        <v>96</v>
      </c>
      <c r="I12" s="88"/>
      <c r="J12" s="88"/>
      <c r="K12" s="88"/>
      <c r="L12" s="88"/>
      <c r="M12" s="89"/>
      <c r="N12" s="87" t="s">
        <v>96</v>
      </c>
      <c r="O12" s="88"/>
      <c r="P12" s="88"/>
      <c r="Q12" s="88"/>
      <c r="R12" s="88"/>
      <c r="S12" s="89"/>
      <c r="T12" s="87" t="s">
        <v>27</v>
      </c>
      <c r="U12" s="88"/>
      <c r="V12" s="88"/>
      <c r="W12" s="88"/>
      <c r="X12" s="88"/>
      <c r="Y12" s="89"/>
      <c r="Z12" s="87" t="s">
        <v>96</v>
      </c>
      <c r="AA12" s="88"/>
      <c r="AB12" s="88"/>
      <c r="AC12" s="88"/>
      <c r="AD12" s="88"/>
      <c r="AE12" s="89"/>
      <c r="AG12" s="3"/>
      <c r="AH12" s="24"/>
      <c r="AI12" s="24"/>
      <c r="AJ12" s="3"/>
      <c r="AK12" s="3"/>
      <c r="AL12" s="3"/>
    </row>
    <row r="13" spans="1:38" ht="21" customHeight="1">
      <c r="A13" s="20" t="s">
        <v>2</v>
      </c>
      <c r="B13" s="36" t="s">
        <v>51</v>
      </c>
      <c r="C13" s="37" t="s">
        <v>8</v>
      </c>
      <c r="D13" s="11" t="s">
        <v>54</v>
      </c>
      <c r="E13" s="37" t="s">
        <v>57</v>
      </c>
      <c r="F13" s="37" t="s">
        <v>94</v>
      </c>
      <c r="G13" s="37" t="s">
        <v>48</v>
      </c>
      <c r="H13" s="36" t="s">
        <v>51</v>
      </c>
      <c r="I13" s="37" t="s">
        <v>11</v>
      </c>
      <c r="J13" s="11" t="s">
        <v>56</v>
      </c>
      <c r="K13" s="37" t="s">
        <v>54</v>
      </c>
      <c r="L13" s="37" t="s">
        <v>20</v>
      </c>
      <c r="M13" s="37" t="s">
        <v>48</v>
      </c>
      <c r="N13" s="36" t="s">
        <v>51</v>
      </c>
      <c r="O13" s="37" t="s">
        <v>18</v>
      </c>
      <c r="P13" s="11" t="s">
        <v>48</v>
      </c>
      <c r="Q13" s="37" t="s">
        <v>57</v>
      </c>
      <c r="R13" s="37" t="s">
        <v>13</v>
      </c>
      <c r="S13" s="37" t="s">
        <v>56</v>
      </c>
      <c r="T13" s="36" t="s">
        <v>56</v>
      </c>
      <c r="U13" s="37" t="s">
        <v>21</v>
      </c>
      <c r="V13" s="11" t="s">
        <v>48</v>
      </c>
      <c r="W13" s="37" t="s">
        <v>57</v>
      </c>
      <c r="X13" s="37" t="s">
        <v>95</v>
      </c>
      <c r="Y13" s="37" t="s">
        <v>54</v>
      </c>
      <c r="Z13" s="36" t="s">
        <v>51</v>
      </c>
      <c r="AA13" s="37" t="s">
        <v>7</v>
      </c>
      <c r="AB13" s="11" t="s">
        <v>57</v>
      </c>
      <c r="AC13" s="37" t="s">
        <v>54</v>
      </c>
      <c r="AD13" s="37" t="s">
        <v>12</v>
      </c>
      <c r="AE13" s="38" t="s">
        <v>56</v>
      </c>
      <c r="AH13" s="25"/>
      <c r="AI13" s="25"/>
      <c r="AJ13" s="4"/>
      <c r="AK13" s="4"/>
      <c r="AL13" s="4"/>
    </row>
    <row r="14" spans="1:38" ht="21" customHeight="1">
      <c r="A14" s="21" t="s">
        <v>3</v>
      </c>
      <c r="B14" s="79">
        <v>0.4166666666666667</v>
      </c>
      <c r="C14" s="80"/>
      <c r="D14" s="81"/>
      <c r="E14" s="82">
        <v>0.4895833333333333</v>
      </c>
      <c r="F14" s="80"/>
      <c r="G14" s="83"/>
      <c r="H14" s="79">
        <v>0.4166666666666667</v>
      </c>
      <c r="I14" s="80"/>
      <c r="J14" s="81"/>
      <c r="K14" s="82">
        <v>0.4895833333333333</v>
      </c>
      <c r="L14" s="80"/>
      <c r="M14" s="83"/>
      <c r="N14" s="79">
        <v>0.4166666666666667</v>
      </c>
      <c r="O14" s="80"/>
      <c r="P14" s="81"/>
      <c r="Q14" s="82">
        <v>0.4895833333333333</v>
      </c>
      <c r="R14" s="80"/>
      <c r="S14" s="83"/>
      <c r="T14" s="79">
        <v>0.4166666666666667</v>
      </c>
      <c r="U14" s="80"/>
      <c r="V14" s="81"/>
      <c r="W14" s="82">
        <v>0.4895833333333333</v>
      </c>
      <c r="X14" s="80"/>
      <c r="Y14" s="83"/>
      <c r="Z14" s="79">
        <v>0.4166666666666667</v>
      </c>
      <c r="AA14" s="80"/>
      <c r="AB14" s="81"/>
      <c r="AC14" s="82">
        <v>0.4895833333333333</v>
      </c>
      <c r="AD14" s="80"/>
      <c r="AE14" s="83"/>
      <c r="AG14" s="5"/>
      <c r="AH14" s="5"/>
      <c r="AI14" s="5"/>
      <c r="AJ14" s="5"/>
      <c r="AK14" s="5"/>
      <c r="AL14" s="5"/>
    </row>
    <row r="15" spans="1:38" ht="21" customHeight="1">
      <c r="A15" s="19" t="s">
        <v>5</v>
      </c>
      <c r="B15" s="74" t="s">
        <v>48</v>
      </c>
      <c r="C15" s="75"/>
      <c r="D15" s="76"/>
      <c r="E15" s="77" t="s">
        <v>54</v>
      </c>
      <c r="F15" s="75"/>
      <c r="G15" s="78"/>
      <c r="H15" s="74" t="s">
        <v>54</v>
      </c>
      <c r="I15" s="75"/>
      <c r="J15" s="76"/>
      <c r="K15" s="77" t="s">
        <v>51</v>
      </c>
      <c r="L15" s="75"/>
      <c r="M15" s="78"/>
      <c r="N15" s="74" t="s">
        <v>56</v>
      </c>
      <c r="O15" s="75"/>
      <c r="P15" s="76"/>
      <c r="Q15" s="77" t="s">
        <v>51</v>
      </c>
      <c r="R15" s="75"/>
      <c r="S15" s="78"/>
      <c r="T15" s="74" t="s">
        <v>57</v>
      </c>
      <c r="U15" s="75"/>
      <c r="V15" s="76"/>
      <c r="W15" s="77" t="s">
        <v>48</v>
      </c>
      <c r="X15" s="75"/>
      <c r="Y15" s="78"/>
      <c r="Z15" s="74" t="s">
        <v>56</v>
      </c>
      <c r="AA15" s="75"/>
      <c r="AB15" s="76"/>
      <c r="AC15" s="77" t="s">
        <v>57</v>
      </c>
      <c r="AD15" s="75"/>
      <c r="AE15" s="78"/>
      <c r="AG15" s="6"/>
      <c r="AH15" s="7"/>
      <c r="AI15" s="7"/>
      <c r="AJ15" s="6"/>
      <c r="AK15" s="6"/>
      <c r="AL15" s="6"/>
    </row>
    <row r="16" spans="1:38" ht="21" customHeight="1">
      <c r="A16" s="20" t="s">
        <v>4</v>
      </c>
      <c r="B16" s="69" t="s">
        <v>48</v>
      </c>
      <c r="C16" s="70"/>
      <c r="D16" s="71"/>
      <c r="E16" s="72" t="s">
        <v>54</v>
      </c>
      <c r="F16" s="70"/>
      <c r="G16" s="73"/>
      <c r="H16" s="69" t="s">
        <v>54</v>
      </c>
      <c r="I16" s="70"/>
      <c r="J16" s="71"/>
      <c r="K16" s="72" t="s">
        <v>51</v>
      </c>
      <c r="L16" s="70"/>
      <c r="M16" s="73"/>
      <c r="N16" s="69" t="s">
        <v>56</v>
      </c>
      <c r="O16" s="70"/>
      <c r="P16" s="71"/>
      <c r="Q16" s="72" t="s">
        <v>51</v>
      </c>
      <c r="R16" s="70"/>
      <c r="S16" s="73"/>
      <c r="T16" s="69" t="s">
        <v>57</v>
      </c>
      <c r="U16" s="70"/>
      <c r="V16" s="71"/>
      <c r="W16" s="72" t="s">
        <v>48</v>
      </c>
      <c r="X16" s="70"/>
      <c r="Y16" s="73"/>
      <c r="Z16" s="69" t="s">
        <v>56</v>
      </c>
      <c r="AA16" s="70"/>
      <c r="AB16" s="71"/>
      <c r="AC16" s="72" t="s">
        <v>57</v>
      </c>
      <c r="AD16" s="70"/>
      <c r="AE16" s="73"/>
      <c r="AG16" s="6"/>
      <c r="AH16" s="26"/>
      <c r="AI16" s="7"/>
      <c r="AJ16" s="6"/>
      <c r="AK16" s="6"/>
      <c r="AL16" s="6"/>
    </row>
    <row r="17" spans="1:38" ht="21" customHeight="1">
      <c r="A17" s="21" t="s">
        <v>6</v>
      </c>
      <c r="B17" s="61" t="s">
        <v>57</v>
      </c>
      <c r="C17" s="62"/>
      <c r="D17" s="63"/>
      <c r="E17" s="64" t="s">
        <v>51</v>
      </c>
      <c r="F17" s="62"/>
      <c r="G17" s="65"/>
      <c r="H17" s="61" t="s">
        <v>48</v>
      </c>
      <c r="I17" s="62"/>
      <c r="J17" s="63"/>
      <c r="K17" s="64" t="s">
        <v>56</v>
      </c>
      <c r="L17" s="62"/>
      <c r="M17" s="65"/>
      <c r="N17" s="61" t="s">
        <v>57</v>
      </c>
      <c r="O17" s="62"/>
      <c r="P17" s="63"/>
      <c r="Q17" s="64" t="s">
        <v>48</v>
      </c>
      <c r="R17" s="62"/>
      <c r="S17" s="65"/>
      <c r="T17" s="61" t="s">
        <v>54</v>
      </c>
      <c r="U17" s="62"/>
      <c r="V17" s="63"/>
      <c r="W17" s="64" t="s">
        <v>56</v>
      </c>
      <c r="X17" s="62"/>
      <c r="Y17" s="65"/>
      <c r="Z17" s="61" t="s">
        <v>54</v>
      </c>
      <c r="AA17" s="62"/>
      <c r="AB17" s="63"/>
      <c r="AC17" s="64" t="s">
        <v>51</v>
      </c>
      <c r="AD17" s="62"/>
      <c r="AE17" s="65"/>
      <c r="AG17" s="7"/>
      <c r="AH17" s="7"/>
      <c r="AI17" s="7"/>
      <c r="AJ17" s="7"/>
      <c r="AK17" s="7"/>
      <c r="AL17" s="7"/>
    </row>
    <row r="18" spans="4:38" ht="21" customHeight="1">
      <c r="D18" s="34"/>
      <c r="E18" s="33"/>
      <c r="F18" s="33"/>
      <c r="G18" s="33"/>
      <c r="J18" s="34"/>
      <c r="K18" s="33"/>
      <c r="L18" s="33"/>
      <c r="M18" s="33"/>
      <c r="P18" s="34"/>
      <c r="Q18" s="33"/>
      <c r="R18" s="33"/>
      <c r="S18" s="33"/>
      <c r="V18" s="34"/>
      <c r="W18" s="33"/>
      <c r="X18" s="33"/>
      <c r="Y18" s="33"/>
      <c r="AB18" s="34"/>
      <c r="AC18" s="33"/>
      <c r="AD18" s="33"/>
      <c r="AE18" s="33"/>
      <c r="AG18" s="7"/>
      <c r="AH18" s="7"/>
      <c r="AI18" s="7"/>
      <c r="AJ18" s="7"/>
      <c r="AK18" s="7"/>
      <c r="AL18" s="7"/>
    </row>
    <row r="19" ht="9.75" customHeight="1"/>
    <row r="20" spans="1:42" s="13" customFormat="1" ht="21" customHeight="1">
      <c r="A20" s="14" t="s">
        <v>17</v>
      </c>
      <c r="B20" s="14"/>
      <c r="C20" s="14"/>
      <c r="H20" s="14"/>
      <c r="I20" s="14"/>
      <c r="N20" s="14"/>
      <c r="O20" s="14"/>
      <c r="T20" s="14"/>
      <c r="U20" s="14"/>
      <c r="Z20" s="14"/>
      <c r="AA20" s="14"/>
      <c r="AH20" s="22"/>
      <c r="AI20" s="22"/>
      <c r="AJ20" s="22"/>
      <c r="AK20" s="22"/>
      <c r="AL20" s="22"/>
      <c r="AM20" s="22"/>
      <c r="AN20" s="22"/>
      <c r="AO20" s="22"/>
      <c r="AP20" s="22"/>
    </row>
    <row r="21" spans="1:39" ht="21" customHeight="1">
      <c r="A21" s="15"/>
      <c r="B21" s="110" t="str">
        <f>IF(A22="","",A22)</f>
        <v>大垣西</v>
      </c>
      <c r="C21" s="111"/>
      <c r="D21" s="111"/>
      <c r="E21" s="111"/>
      <c r="F21" s="111"/>
      <c r="G21" s="112"/>
      <c r="H21" s="110" t="str">
        <f>IF(A23="","",A23)</f>
        <v>大垣東</v>
      </c>
      <c r="I21" s="111"/>
      <c r="J21" s="111"/>
      <c r="K21" s="111"/>
      <c r="L21" s="111"/>
      <c r="M21" s="112"/>
      <c r="N21" s="110" t="str">
        <f>IF(A24="","",A24)</f>
        <v>池田</v>
      </c>
      <c r="O21" s="111"/>
      <c r="P21" s="111"/>
      <c r="Q21" s="111"/>
      <c r="R21" s="111"/>
      <c r="S21" s="112"/>
      <c r="T21" s="110" t="str">
        <f>IF(A25="","",A25)</f>
        <v>大垣日大</v>
      </c>
      <c r="U21" s="111"/>
      <c r="V21" s="111"/>
      <c r="W21" s="111"/>
      <c r="X21" s="111"/>
      <c r="Y21" s="112"/>
      <c r="Z21" s="110" t="str">
        <f>IF(A26="","",A26)</f>
        <v>大垣養老</v>
      </c>
      <c r="AA21" s="111"/>
      <c r="AB21" s="111"/>
      <c r="AC21" s="111"/>
      <c r="AD21" s="111"/>
      <c r="AE21" s="112"/>
      <c r="AF21" s="53" t="s">
        <v>60</v>
      </c>
      <c r="AG21" s="54" t="s">
        <v>61</v>
      </c>
      <c r="AH21" s="54" t="s">
        <v>62</v>
      </c>
      <c r="AI21" s="55" t="s">
        <v>63</v>
      </c>
      <c r="AJ21" s="24"/>
      <c r="AK21" s="24"/>
      <c r="AL21" s="25"/>
      <c r="AM21" s="25"/>
    </row>
    <row r="22" spans="1:39" ht="21" customHeight="1">
      <c r="A22" s="16" t="s">
        <v>23</v>
      </c>
      <c r="B22" s="107"/>
      <c r="C22" s="108"/>
      <c r="D22" s="108"/>
      <c r="E22" s="108"/>
      <c r="F22" s="108"/>
      <c r="G22" s="109"/>
      <c r="H22" s="87"/>
      <c r="I22" s="88"/>
      <c r="J22" s="88" t="str">
        <f>IF(H22="","①",IF(H22&gt;L22,"○",IF(H22&lt;L22,"●","△")))</f>
        <v>①</v>
      </c>
      <c r="K22" s="88"/>
      <c r="L22" s="88"/>
      <c r="M22" s="89"/>
      <c r="N22" s="87"/>
      <c r="O22" s="88"/>
      <c r="P22" s="88" t="str">
        <f>IF(N22="","②",IF(N22&gt;R22,"○",IF(N22&lt;R22,"●","△")))</f>
        <v>②</v>
      </c>
      <c r="Q22" s="88"/>
      <c r="R22" s="88"/>
      <c r="S22" s="89"/>
      <c r="T22" s="87"/>
      <c r="U22" s="88"/>
      <c r="V22" s="88" t="str">
        <f>IF(T22="","④",IF(T22&gt;X22,"○",IF(T22&lt;X22,"●","△")))</f>
        <v>④</v>
      </c>
      <c r="W22" s="88"/>
      <c r="X22" s="88"/>
      <c r="Y22" s="89"/>
      <c r="Z22" s="87"/>
      <c r="AA22" s="88"/>
      <c r="AB22" s="88" t="str">
        <f>IF(Z22="","⑦",IF(Z22&gt;AD22,"○",IF(Z22&lt;AD22,"●","△")))</f>
        <v>⑦</v>
      </c>
      <c r="AC22" s="88"/>
      <c r="AD22" s="88"/>
      <c r="AE22" s="89"/>
      <c r="AF22" s="49">
        <f>IF(J22="○",3,IF(J22="△",1,0))+IF(P22="○",3,IF(P22="△",1,0))+IF(V22="○",3,IF(V22="△",1,0))+IF(AB22="○",3,IF(AB22="△",1,0))</f>
        <v>0</v>
      </c>
      <c r="AG22" s="50">
        <f>AH22-AI22</f>
        <v>0</v>
      </c>
      <c r="AH22" s="51">
        <f>H22+N22+T22+Z22</f>
        <v>0</v>
      </c>
      <c r="AI22" s="52">
        <f>L22+R22+X22+AD22</f>
        <v>0</v>
      </c>
      <c r="AJ22" s="24"/>
      <c r="AK22" s="24"/>
      <c r="AL22" s="25"/>
      <c r="AM22" s="25"/>
    </row>
    <row r="23" spans="1:39" ht="21" customHeight="1">
      <c r="A23" s="18" t="s">
        <v>28</v>
      </c>
      <c r="B23" s="106">
        <f>IF(L22="","",L22)</f>
      </c>
      <c r="C23" s="104"/>
      <c r="D23" s="104" t="str">
        <f>IF(B23="","①",IF(B23&gt;F23,"○",IF(B23&lt;F23,"●","△")))</f>
        <v>①</v>
      </c>
      <c r="E23" s="104"/>
      <c r="F23" s="104">
        <f>IF(H22="","",H22)</f>
      </c>
      <c r="G23" s="105"/>
      <c r="H23" s="101"/>
      <c r="I23" s="102"/>
      <c r="J23" s="102"/>
      <c r="K23" s="102"/>
      <c r="L23" s="102"/>
      <c r="M23" s="103"/>
      <c r="N23" s="106"/>
      <c r="O23" s="104"/>
      <c r="P23" s="104" t="str">
        <f>IF(N23="","③",IF(N23&gt;R23,"○",IF(N23&lt;R23,"●","△")))</f>
        <v>③</v>
      </c>
      <c r="Q23" s="104"/>
      <c r="R23" s="104"/>
      <c r="S23" s="105"/>
      <c r="T23" s="106"/>
      <c r="U23" s="104"/>
      <c r="V23" s="104" t="str">
        <f>IF(T23="","⑤",IF(T23&gt;X23,"○",IF(T23&lt;X23,"●","△")))</f>
        <v>⑤</v>
      </c>
      <c r="W23" s="104"/>
      <c r="X23" s="104"/>
      <c r="Y23" s="105"/>
      <c r="Z23" s="106"/>
      <c r="AA23" s="104"/>
      <c r="AB23" s="104" t="str">
        <f>IF(Z23="","⑧",IF(Z23&gt;AD23,"○",IF(Z23&lt;AD23,"●","△")))</f>
        <v>⑧</v>
      </c>
      <c r="AC23" s="104"/>
      <c r="AD23" s="104"/>
      <c r="AE23" s="105"/>
      <c r="AF23" s="49">
        <f>IF(D23="○",3,IF(D23="△",1,0))+IF(P23="○",3,IF(P23="△",1,0))+IF(V23="○",3,IF(V23="△",1,0))+IF(AB23="○",3,IF(AB23="△",1,0))</f>
        <v>0</v>
      </c>
      <c r="AG23" s="43" t="e">
        <f>AH23-AI23</f>
        <v>#VALUE!</v>
      </c>
      <c r="AH23" s="44" t="e">
        <f>B23+N23+T23+Z23</f>
        <v>#VALUE!</v>
      </c>
      <c r="AI23" s="45" t="e">
        <f>F23+R23+X23+AD23</f>
        <v>#VALUE!</v>
      </c>
      <c r="AJ23" s="24"/>
      <c r="AK23" s="24"/>
      <c r="AL23" s="25"/>
      <c r="AM23" s="25"/>
    </row>
    <row r="24" spans="1:39" ht="21" customHeight="1">
      <c r="A24" s="17" t="s">
        <v>29</v>
      </c>
      <c r="B24" s="106">
        <f>IF(R22="","",R22)</f>
      </c>
      <c r="C24" s="104"/>
      <c r="D24" s="104" t="str">
        <f>IF(B24="","②",IF(B24&gt;F24,"○",IF(B24&lt;F24,"●","△")))</f>
        <v>②</v>
      </c>
      <c r="E24" s="104"/>
      <c r="F24" s="104">
        <f>IF(N22="","",N22)</f>
      </c>
      <c r="G24" s="105"/>
      <c r="H24" s="106">
        <f>IF(R23="","",R23)</f>
      </c>
      <c r="I24" s="104"/>
      <c r="J24" s="104" t="str">
        <f>IF(H24="","③",IF(H24&gt;L24,"○",IF(H24&lt;L24,"●","△")))</f>
        <v>③</v>
      </c>
      <c r="K24" s="104"/>
      <c r="L24" s="104">
        <f>IF(N23="","",N23)</f>
      </c>
      <c r="M24" s="105"/>
      <c r="N24" s="101"/>
      <c r="O24" s="102"/>
      <c r="P24" s="102"/>
      <c r="Q24" s="102"/>
      <c r="R24" s="102"/>
      <c r="S24" s="103"/>
      <c r="T24" s="106"/>
      <c r="U24" s="104"/>
      <c r="V24" s="104" t="str">
        <f>IF(T24="","⑥",IF(T24&gt;X24,"○",IF(T24&lt;X24,"●","△")))</f>
        <v>⑥</v>
      </c>
      <c r="W24" s="104"/>
      <c r="X24" s="104"/>
      <c r="Y24" s="105"/>
      <c r="Z24" s="106"/>
      <c r="AA24" s="104"/>
      <c r="AB24" s="104" t="str">
        <f>IF(Z24="","⑨",IF(Z24&gt;AD24,"○",IF(Z24&lt;AD24,"●","△")))</f>
        <v>⑨</v>
      </c>
      <c r="AC24" s="104"/>
      <c r="AD24" s="104"/>
      <c r="AE24" s="105"/>
      <c r="AF24" s="49">
        <f>IF(J24="○",3,IF(J24="△",1,0))+IF(D24="○",3,IF(D24="△",1,0))+IF(V24="○",3,IF(V24="△",1,0))+IF(AB24="○",3,IF(AB24="△",1,0))</f>
        <v>0</v>
      </c>
      <c r="AG24" s="43" t="e">
        <f>AH24-AI24</f>
        <v>#VALUE!</v>
      </c>
      <c r="AH24" s="44" t="e">
        <f>H24+B24+T24+Z24</f>
        <v>#VALUE!</v>
      </c>
      <c r="AI24" s="45" t="e">
        <f>L24+F24+X24+AD24</f>
        <v>#VALUE!</v>
      </c>
      <c r="AJ24" s="24"/>
      <c r="AK24" s="24"/>
      <c r="AL24" s="25"/>
      <c r="AM24" s="25"/>
    </row>
    <row r="25" spans="1:39" ht="21" customHeight="1">
      <c r="A25" s="17" t="s">
        <v>89</v>
      </c>
      <c r="B25" s="106">
        <f>IF(X22="","",X22)</f>
      </c>
      <c r="C25" s="104"/>
      <c r="D25" s="104" t="str">
        <f>IF(B25="","④",IF(B25&gt;F25,"○",IF(B25&lt;F25,"●","△")))</f>
        <v>④</v>
      </c>
      <c r="E25" s="104"/>
      <c r="F25" s="104">
        <f>IF(T22="","",T22)</f>
      </c>
      <c r="G25" s="105"/>
      <c r="H25" s="106">
        <f>IF(X23="","",X23)</f>
      </c>
      <c r="I25" s="104"/>
      <c r="J25" s="104" t="str">
        <f>IF(H25="","⑤",IF(H25&gt;L25,"○",IF(H25&lt;L25,"●","△")))</f>
        <v>⑤</v>
      </c>
      <c r="K25" s="104"/>
      <c r="L25" s="104">
        <f>IF(T23="","",T23)</f>
      </c>
      <c r="M25" s="105"/>
      <c r="N25" s="106">
        <f>IF(X24="","",X24)</f>
      </c>
      <c r="O25" s="104"/>
      <c r="P25" s="104" t="str">
        <f>IF(N25="","⑥",IF(N25&gt;R25,"○",IF(N25&lt;R25,"●","△")))</f>
        <v>⑥</v>
      </c>
      <c r="Q25" s="104"/>
      <c r="R25" s="104">
        <f>IF(T24="","",T24)</f>
      </c>
      <c r="S25" s="105"/>
      <c r="T25" s="101"/>
      <c r="U25" s="102"/>
      <c r="V25" s="102"/>
      <c r="W25" s="102"/>
      <c r="X25" s="102"/>
      <c r="Y25" s="103"/>
      <c r="Z25" s="106"/>
      <c r="AA25" s="104"/>
      <c r="AB25" s="104" t="str">
        <f>IF(Z25="","⑩",IF(Z25&gt;AD25,"○",IF(Z25&lt;AD25,"●","△")))</f>
        <v>⑩</v>
      </c>
      <c r="AC25" s="104"/>
      <c r="AD25" s="104"/>
      <c r="AE25" s="105"/>
      <c r="AF25" s="49">
        <f>IF(J25="○",3,IF(J25="△",1,0))+IF(P25="○",3,IF(P25="△",1,0))+IF(D25="○",3,IF(D25="△",1,0))+IF(AB25="○",3,IF(AB25="△",1,0))</f>
        <v>0</v>
      </c>
      <c r="AG25" s="43" t="e">
        <f>AH25-AI25</f>
        <v>#VALUE!</v>
      </c>
      <c r="AH25" s="44" t="e">
        <f>H25+N25+B25+Z25</f>
        <v>#VALUE!</v>
      </c>
      <c r="AI25" s="45" t="e">
        <f>L25+R25+F25+AD25</f>
        <v>#VALUE!</v>
      </c>
      <c r="AJ25" s="24"/>
      <c r="AK25" s="24"/>
      <c r="AL25" s="25"/>
      <c r="AM25" s="25"/>
    </row>
    <row r="26" spans="1:39" ht="21" customHeight="1">
      <c r="A26" s="23" t="s">
        <v>39</v>
      </c>
      <c r="B26" s="98">
        <f>IF(AD22="","",AD22)</f>
      </c>
      <c r="C26" s="99"/>
      <c r="D26" s="99" t="str">
        <f>IF(B26="","⑦",IF(B26&gt;F26,"○",IF(B26&lt;F26,"●","△")))</f>
        <v>⑦</v>
      </c>
      <c r="E26" s="99"/>
      <c r="F26" s="99">
        <f>IF(Z22="","",Z22)</f>
      </c>
      <c r="G26" s="100"/>
      <c r="H26" s="98">
        <f>IF(AD23="","",AD23)</f>
      </c>
      <c r="I26" s="99"/>
      <c r="J26" s="99" t="str">
        <f>IF(H26="","⑧",IF(H26&gt;L26,"○",IF(H26&lt;L26,"●","△")))</f>
        <v>⑧</v>
      </c>
      <c r="K26" s="99"/>
      <c r="L26" s="99">
        <f>IF(Z23="","",Z23)</f>
      </c>
      <c r="M26" s="100"/>
      <c r="N26" s="98">
        <f>IF(AD24="","",AD24)</f>
      </c>
      <c r="O26" s="99"/>
      <c r="P26" s="99" t="str">
        <f>IF(N26="","⑨",IF(N26&gt;R26,"○",IF(N26&lt;R26,"●","△")))</f>
        <v>⑨</v>
      </c>
      <c r="Q26" s="99"/>
      <c r="R26" s="99">
        <f>IF(Z24="","",Z24)</f>
      </c>
      <c r="S26" s="100"/>
      <c r="T26" s="98">
        <f>IF(AD25="","",AD25)</f>
      </c>
      <c r="U26" s="99"/>
      <c r="V26" s="99" t="str">
        <f>IF(T26="","⑩",IF(T26&gt;X26,"○",IF(T26&lt;X26,"●","△")))</f>
        <v>⑩</v>
      </c>
      <c r="W26" s="99"/>
      <c r="X26" s="99">
        <f>IF(Z25="","",Z25)</f>
      </c>
      <c r="Y26" s="100"/>
      <c r="Z26" s="90"/>
      <c r="AA26" s="91"/>
      <c r="AB26" s="91"/>
      <c r="AC26" s="91"/>
      <c r="AD26" s="91"/>
      <c r="AE26" s="92"/>
      <c r="AF26" s="56">
        <f>IF(J26="○",3,IF(J26="△",1,0))+IF(P26="○",3,IF(P26="△",1,0))+IF(V26="○",3,IF(V26="△",1,0))+IF(D26="○",3,IF(D26="△",1,0))</f>
        <v>0</v>
      </c>
      <c r="AG26" s="46" t="e">
        <f>AH26-AI26</f>
        <v>#VALUE!</v>
      </c>
      <c r="AH26" s="47" t="e">
        <f>H26+N26+T26+B26</f>
        <v>#VALUE!</v>
      </c>
      <c r="AI26" s="48" t="e">
        <f>L26+R26+X26+F26</f>
        <v>#VALUE!</v>
      </c>
      <c r="AJ26" s="24"/>
      <c r="AK26" s="24"/>
      <c r="AL26" s="25"/>
      <c r="AM26" s="25"/>
    </row>
    <row r="27" spans="1:32" ht="12" customHeight="1">
      <c r="A27" s="32"/>
      <c r="B27" s="2"/>
      <c r="C27" s="2"/>
      <c r="H27" s="2"/>
      <c r="I27" s="2"/>
      <c r="N27" s="2"/>
      <c r="O27" s="2"/>
      <c r="T27" s="2"/>
      <c r="U27" s="2"/>
      <c r="Z27" s="2"/>
      <c r="AA27" s="2"/>
      <c r="AF27" s="32"/>
    </row>
    <row r="28" spans="1:39" ht="21" customHeight="1">
      <c r="A28" s="93" t="s">
        <v>0</v>
      </c>
      <c r="B28" s="95" t="s">
        <v>73</v>
      </c>
      <c r="C28" s="96"/>
      <c r="D28" s="96"/>
      <c r="E28" s="96"/>
      <c r="F28" s="96"/>
      <c r="G28" s="97"/>
      <c r="H28" s="95" t="s">
        <v>74</v>
      </c>
      <c r="I28" s="96"/>
      <c r="J28" s="96"/>
      <c r="K28" s="96"/>
      <c r="L28" s="96"/>
      <c r="M28" s="97"/>
      <c r="N28" s="95" t="s">
        <v>75</v>
      </c>
      <c r="O28" s="96"/>
      <c r="P28" s="96"/>
      <c r="Q28" s="96"/>
      <c r="R28" s="96"/>
      <c r="S28" s="97"/>
      <c r="T28" s="95" t="s">
        <v>76</v>
      </c>
      <c r="U28" s="96"/>
      <c r="V28" s="96"/>
      <c r="W28" s="96"/>
      <c r="X28" s="96"/>
      <c r="Y28" s="97"/>
      <c r="Z28" s="95" t="s">
        <v>77</v>
      </c>
      <c r="AA28" s="96"/>
      <c r="AB28" s="96"/>
      <c r="AC28" s="96"/>
      <c r="AD28" s="96"/>
      <c r="AE28" s="97"/>
      <c r="AH28" s="28"/>
      <c r="AI28" s="28"/>
      <c r="AJ28" s="28"/>
      <c r="AK28" s="28"/>
      <c r="AL28" s="30"/>
      <c r="AM28" s="30"/>
    </row>
    <row r="29" spans="1:39" ht="21" customHeight="1">
      <c r="A29" s="94"/>
      <c r="B29" s="84" t="s">
        <v>87</v>
      </c>
      <c r="C29" s="85"/>
      <c r="D29" s="85"/>
      <c r="E29" s="85"/>
      <c r="F29" s="85"/>
      <c r="G29" s="86"/>
      <c r="H29" s="84" t="s">
        <v>88</v>
      </c>
      <c r="I29" s="85"/>
      <c r="J29" s="85"/>
      <c r="K29" s="85"/>
      <c r="L29" s="85"/>
      <c r="M29" s="86"/>
      <c r="N29" s="84" t="s">
        <v>87</v>
      </c>
      <c r="O29" s="85"/>
      <c r="P29" s="85"/>
      <c r="Q29" s="85"/>
      <c r="R29" s="85"/>
      <c r="S29" s="86"/>
      <c r="T29" s="84" t="s">
        <v>88</v>
      </c>
      <c r="U29" s="85"/>
      <c r="V29" s="85"/>
      <c r="W29" s="85"/>
      <c r="X29" s="85"/>
      <c r="Y29" s="86"/>
      <c r="Z29" s="84" t="s">
        <v>87</v>
      </c>
      <c r="AA29" s="85"/>
      <c r="AB29" s="85"/>
      <c r="AC29" s="85"/>
      <c r="AD29" s="85"/>
      <c r="AE29" s="86"/>
      <c r="AH29" s="29"/>
      <c r="AI29" s="29"/>
      <c r="AJ29" s="29"/>
      <c r="AK29" s="29"/>
      <c r="AL29" s="31"/>
      <c r="AM29" s="31"/>
    </row>
    <row r="30" spans="1:39" ht="21" customHeight="1">
      <c r="A30" s="19" t="s">
        <v>1</v>
      </c>
      <c r="B30" s="87" t="s">
        <v>82</v>
      </c>
      <c r="C30" s="88"/>
      <c r="D30" s="88"/>
      <c r="E30" s="88"/>
      <c r="F30" s="88"/>
      <c r="G30" s="89"/>
      <c r="H30" s="87" t="s">
        <v>97</v>
      </c>
      <c r="I30" s="88"/>
      <c r="J30" s="88"/>
      <c r="K30" s="88"/>
      <c r="L30" s="88"/>
      <c r="M30" s="89"/>
      <c r="N30" s="87" t="s">
        <v>98</v>
      </c>
      <c r="O30" s="88"/>
      <c r="P30" s="88"/>
      <c r="Q30" s="88"/>
      <c r="R30" s="88"/>
      <c r="S30" s="89"/>
      <c r="T30" s="87" t="s">
        <v>39</v>
      </c>
      <c r="U30" s="88"/>
      <c r="V30" s="88"/>
      <c r="W30" s="88"/>
      <c r="X30" s="88"/>
      <c r="Y30" s="89"/>
      <c r="Z30" s="87" t="s">
        <v>99</v>
      </c>
      <c r="AA30" s="88"/>
      <c r="AB30" s="88"/>
      <c r="AC30" s="88"/>
      <c r="AD30" s="88"/>
      <c r="AE30" s="89"/>
      <c r="AH30" s="24"/>
      <c r="AI30" s="24"/>
      <c r="AJ30" s="24"/>
      <c r="AK30" s="24"/>
      <c r="AL30" s="25"/>
      <c r="AM30" s="25"/>
    </row>
    <row r="31" spans="1:39" ht="21" customHeight="1">
      <c r="A31" s="20" t="s">
        <v>2</v>
      </c>
      <c r="B31" s="36" t="s">
        <v>49</v>
      </c>
      <c r="C31" s="37" t="s">
        <v>90</v>
      </c>
      <c r="D31" s="11" t="s">
        <v>55</v>
      </c>
      <c r="E31" s="37" t="s">
        <v>58</v>
      </c>
      <c r="F31" s="37" t="s">
        <v>91</v>
      </c>
      <c r="G31" s="37" t="s">
        <v>32</v>
      </c>
      <c r="H31" s="36" t="s">
        <v>58</v>
      </c>
      <c r="I31" s="37" t="s">
        <v>19</v>
      </c>
      <c r="J31" s="11" t="s">
        <v>50</v>
      </c>
      <c r="K31" s="37" t="s">
        <v>49</v>
      </c>
      <c r="L31" s="37" t="s">
        <v>92</v>
      </c>
      <c r="M31" s="37" t="s">
        <v>32</v>
      </c>
      <c r="N31" s="36" t="s">
        <v>49</v>
      </c>
      <c r="O31" s="37" t="s">
        <v>18</v>
      </c>
      <c r="P31" s="11" t="s">
        <v>50</v>
      </c>
      <c r="Q31" s="37" t="s">
        <v>55</v>
      </c>
      <c r="R31" s="37" t="s">
        <v>12</v>
      </c>
      <c r="S31" s="37" t="s">
        <v>32</v>
      </c>
      <c r="T31" s="36" t="s">
        <v>32</v>
      </c>
      <c r="U31" s="37" t="s">
        <v>93</v>
      </c>
      <c r="V31" s="11" t="s">
        <v>50</v>
      </c>
      <c r="W31" s="37" t="s">
        <v>58</v>
      </c>
      <c r="X31" s="37" t="s">
        <v>14</v>
      </c>
      <c r="Y31" s="38" t="s">
        <v>55</v>
      </c>
      <c r="Z31" s="36" t="s">
        <v>55</v>
      </c>
      <c r="AA31" s="37" t="s">
        <v>20</v>
      </c>
      <c r="AB31" s="11" t="s">
        <v>50</v>
      </c>
      <c r="AC31" s="37" t="s">
        <v>49</v>
      </c>
      <c r="AD31" s="37" t="s">
        <v>7</v>
      </c>
      <c r="AE31" s="38" t="s">
        <v>58</v>
      </c>
      <c r="AH31" s="25"/>
      <c r="AI31" s="25"/>
      <c r="AJ31" s="25"/>
      <c r="AK31" s="25"/>
      <c r="AL31" s="25"/>
      <c r="AM31" s="25"/>
    </row>
    <row r="32" spans="1:39" ht="21" customHeight="1">
      <c r="A32" s="21" t="s">
        <v>3</v>
      </c>
      <c r="B32" s="79">
        <v>0.4166666666666667</v>
      </c>
      <c r="C32" s="80"/>
      <c r="D32" s="81"/>
      <c r="E32" s="82">
        <v>0.4895833333333333</v>
      </c>
      <c r="F32" s="80"/>
      <c r="G32" s="83"/>
      <c r="H32" s="79">
        <v>0.4166666666666667</v>
      </c>
      <c r="I32" s="80"/>
      <c r="J32" s="81"/>
      <c r="K32" s="82">
        <v>0.4895833333333333</v>
      </c>
      <c r="L32" s="80"/>
      <c r="M32" s="83"/>
      <c r="N32" s="79">
        <v>0.4166666666666667</v>
      </c>
      <c r="O32" s="80"/>
      <c r="P32" s="81"/>
      <c r="Q32" s="82">
        <v>0.4895833333333333</v>
      </c>
      <c r="R32" s="80"/>
      <c r="S32" s="83"/>
      <c r="T32" s="79">
        <v>0.4166666666666667</v>
      </c>
      <c r="U32" s="80"/>
      <c r="V32" s="81"/>
      <c r="W32" s="82">
        <v>0.4895833333333333</v>
      </c>
      <c r="X32" s="80"/>
      <c r="Y32" s="83"/>
      <c r="Z32" s="79">
        <v>0.4166666666666667</v>
      </c>
      <c r="AA32" s="80"/>
      <c r="AB32" s="81"/>
      <c r="AC32" s="80">
        <v>0.4895833333333333</v>
      </c>
      <c r="AD32" s="80"/>
      <c r="AE32" s="83"/>
      <c r="AH32" s="5"/>
      <c r="AI32" s="5"/>
      <c r="AJ32" s="5"/>
      <c r="AK32" s="5"/>
      <c r="AL32" s="5"/>
      <c r="AM32" s="5"/>
    </row>
    <row r="33" spans="1:42" s="12" customFormat="1" ht="21" customHeight="1">
      <c r="A33" s="19" t="s">
        <v>5</v>
      </c>
      <c r="B33" s="74" t="s">
        <v>58</v>
      </c>
      <c r="C33" s="75"/>
      <c r="D33" s="76"/>
      <c r="E33" s="77" t="s">
        <v>49</v>
      </c>
      <c r="F33" s="75"/>
      <c r="G33" s="78"/>
      <c r="H33" s="74" t="s">
        <v>32</v>
      </c>
      <c r="I33" s="75"/>
      <c r="J33" s="76"/>
      <c r="K33" s="77" t="s">
        <v>50</v>
      </c>
      <c r="L33" s="75"/>
      <c r="M33" s="78"/>
      <c r="N33" s="74" t="s">
        <v>32</v>
      </c>
      <c r="O33" s="75"/>
      <c r="P33" s="76"/>
      <c r="Q33" s="77" t="s">
        <v>49</v>
      </c>
      <c r="R33" s="75"/>
      <c r="S33" s="78"/>
      <c r="T33" s="74" t="s">
        <v>58</v>
      </c>
      <c r="U33" s="75"/>
      <c r="V33" s="76"/>
      <c r="W33" s="77" t="s">
        <v>50</v>
      </c>
      <c r="X33" s="75"/>
      <c r="Y33" s="78"/>
      <c r="Z33" s="74" t="s">
        <v>49</v>
      </c>
      <c r="AA33" s="75"/>
      <c r="AB33" s="76"/>
      <c r="AC33" s="75" t="s">
        <v>50</v>
      </c>
      <c r="AD33" s="75"/>
      <c r="AE33" s="78"/>
      <c r="AH33" s="7"/>
      <c r="AI33" s="7"/>
      <c r="AJ33" s="7"/>
      <c r="AK33" s="7"/>
      <c r="AL33" s="7"/>
      <c r="AM33" s="7"/>
      <c r="AN33" s="27"/>
      <c r="AO33" s="27"/>
      <c r="AP33" s="27"/>
    </row>
    <row r="34" spans="1:39" ht="21" customHeight="1">
      <c r="A34" s="20" t="s">
        <v>4</v>
      </c>
      <c r="B34" s="69" t="s">
        <v>58</v>
      </c>
      <c r="C34" s="70"/>
      <c r="D34" s="71"/>
      <c r="E34" s="72" t="s">
        <v>49</v>
      </c>
      <c r="F34" s="70"/>
      <c r="G34" s="73"/>
      <c r="H34" s="69" t="s">
        <v>32</v>
      </c>
      <c r="I34" s="70"/>
      <c r="J34" s="71"/>
      <c r="K34" s="72" t="s">
        <v>50</v>
      </c>
      <c r="L34" s="70"/>
      <c r="M34" s="73"/>
      <c r="N34" s="69" t="s">
        <v>32</v>
      </c>
      <c r="O34" s="70"/>
      <c r="P34" s="71"/>
      <c r="Q34" s="72" t="s">
        <v>49</v>
      </c>
      <c r="R34" s="70"/>
      <c r="S34" s="73"/>
      <c r="T34" s="69" t="s">
        <v>58</v>
      </c>
      <c r="U34" s="70"/>
      <c r="V34" s="71"/>
      <c r="W34" s="72" t="s">
        <v>50</v>
      </c>
      <c r="X34" s="70"/>
      <c r="Y34" s="73"/>
      <c r="Z34" s="69" t="s">
        <v>49</v>
      </c>
      <c r="AA34" s="70"/>
      <c r="AB34" s="71"/>
      <c r="AC34" s="70" t="s">
        <v>50</v>
      </c>
      <c r="AD34" s="70"/>
      <c r="AE34" s="73"/>
      <c r="AH34" s="7"/>
      <c r="AI34" s="7"/>
      <c r="AJ34" s="7"/>
      <c r="AK34" s="7"/>
      <c r="AL34" s="7"/>
      <c r="AM34" s="7"/>
    </row>
    <row r="35" spans="1:39" ht="21" customHeight="1">
      <c r="A35" s="21" t="s">
        <v>9</v>
      </c>
      <c r="B35" s="61" t="s">
        <v>58</v>
      </c>
      <c r="C35" s="62"/>
      <c r="D35" s="63"/>
      <c r="E35" s="64" t="s">
        <v>49</v>
      </c>
      <c r="F35" s="62"/>
      <c r="G35" s="65"/>
      <c r="H35" s="61" t="s">
        <v>32</v>
      </c>
      <c r="I35" s="62"/>
      <c r="J35" s="63"/>
      <c r="K35" s="64" t="s">
        <v>50</v>
      </c>
      <c r="L35" s="62"/>
      <c r="M35" s="65"/>
      <c r="N35" s="61" t="s">
        <v>32</v>
      </c>
      <c r="O35" s="62"/>
      <c r="P35" s="63"/>
      <c r="Q35" s="64" t="s">
        <v>49</v>
      </c>
      <c r="R35" s="62"/>
      <c r="S35" s="65"/>
      <c r="T35" s="61" t="s">
        <v>58</v>
      </c>
      <c r="U35" s="62"/>
      <c r="V35" s="63"/>
      <c r="W35" s="64" t="s">
        <v>50</v>
      </c>
      <c r="X35" s="62"/>
      <c r="Y35" s="65"/>
      <c r="Z35" s="61" t="s">
        <v>49</v>
      </c>
      <c r="AA35" s="62"/>
      <c r="AB35" s="63"/>
      <c r="AC35" s="62" t="s">
        <v>50</v>
      </c>
      <c r="AD35" s="62"/>
      <c r="AE35" s="65"/>
      <c r="AH35" s="7"/>
      <c r="AI35" s="7"/>
      <c r="AJ35" s="7"/>
      <c r="AK35" s="7"/>
      <c r="AL35" s="7"/>
      <c r="AM35" s="7"/>
    </row>
    <row r="36" spans="4:31" ht="11.25" customHeight="1">
      <c r="D36" s="34"/>
      <c r="E36" s="33"/>
      <c r="F36" s="33"/>
      <c r="G36" s="33"/>
      <c r="J36" s="34"/>
      <c r="K36" s="33"/>
      <c r="L36" s="33"/>
      <c r="M36" s="33"/>
      <c r="P36" s="34"/>
      <c r="Q36" s="33"/>
      <c r="R36" s="33"/>
      <c r="S36" s="33"/>
      <c r="V36" s="34"/>
      <c r="W36" s="33"/>
      <c r="X36" s="33"/>
      <c r="Y36" s="33"/>
      <c r="AB36" s="34"/>
      <c r="AC36" s="33"/>
      <c r="AD36" s="33"/>
      <c r="AE36" s="33"/>
    </row>
    <row r="37" spans="4:31" ht="11.25" customHeight="1">
      <c r="D37" s="33"/>
      <c r="E37" s="33"/>
      <c r="F37" s="33"/>
      <c r="G37" s="33"/>
      <c r="J37" s="33"/>
      <c r="K37" s="33"/>
      <c r="L37" s="33"/>
      <c r="M37" s="33"/>
      <c r="P37" s="33"/>
      <c r="Q37" s="33"/>
      <c r="R37" s="33"/>
      <c r="S37" s="33"/>
      <c r="V37" s="33"/>
      <c r="W37" s="33"/>
      <c r="X37" s="33"/>
      <c r="Y37" s="33"/>
      <c r="AB37" s="33"/>
      <c r="AC37" s="33"/>
      <c r="AD37" s="33"/>
      <c r="AE37" s="33"/>
    </row>
    <row r="38" spans="1:42" ht="21" customHeight="1">
      <c r="A38" s="14" t="s">
        <v>84</v>
      </c>
      <c r="AH38" s="1"/>
      <c r="AI38" s="1"/>
      <c r="AJ38" s="1"/>
      <c r="AK38" s="1"/>
      <c r="AL38" s="1"/>
      <c r="AM38" s="1"/>
      <c r="AN38" s="1"/>
      <c r="AO38" s="1"/>
      <c r="AP38" s="1"/>
    </row>
    <row r="39" spans="34:42" ht="11.25" customHeight="1">
      <c r="AH39" s="1"/>
      <c r="AI39" s="1"/>
      <c r="AJ39" s="1"/>
      <c r="AK39" s="1"/>
      <c r="AL39" s="1"/>
      <c r="AM39" s="1"/>
      <c r="AN39" s="1"/>
      <c r="AO39" s="1"/>
      <c r="AP39" s="1"/>
    </row>
    <row r="40" spans="1:42" ht="21" customHeight="1">
      <c r="A40" s="115" t="s">
        <v>0</v>
      </c>
      <c r="B40" s="95" t="s">
        <v>78</v>
      </c>
      <c r="C40" s="96"/>
      <c r="D40" s="96"/>
      <c r="E40" s="96"/>
      <c r="F40" s="96"/>
      <c r="G40" s="97"/>
      <c r="O40" s="66" t="s">
        <v>42</v>
      </c>
      <c r="P40" s="66"/>
      <c r="Q40" s="66"/>
      <c r="R40" s="66"/>
      <c r="S40" s="66"/>
      <c r="AA40" s="67" t="s">
        <v>43</v>
      </c>
      <c r="AB40" s="67"/>
      <c r="AC40" s="67"/>
      <c r="AD40" s="67"/>
      <c r="AE40" s="67"/>
      <c r="AH40" s="1"/>
      <c r="AI40" s="1"/>
      <c r="AJ40" s="1"/>
      <c r="AK40" s="1"/>
      <c r="AL40" s="1"/>
      <c r="AM40" s="1"/>
      <c r="AN40" s="1"/>
      <c r="AO40" s="1"/>
      <c r="AP40" s="1"/>
    </row>
    <row r="41" spans="1:42" ht="21" customHeight="1">
      <c r="A41" s="116"/>
      <c r="B41" s="84" t="s">
        <v>88</v>
      </c>
      <c r="C41" s="85"/>
      <c r="D41" s="85"/>
      <c r="E41" s="85"/>
      <c r="F41" s="85"/>
      <c r="G41" s="86"/>
      <c r="K41" s="58" t="s">
        <v>85</v>
      </c>
      <c r="L41" s="58"/>
      <c r="M41" s="58"/>
      <c r="N41" s="58"/>
      <c r="O41" s="59"/>
      <c r="P41" s="59"/>
      <c r="Q41" s="59"/>
      <c r="R41" s="59"/>
      <c r="S41" s="59"/>
      <c r="U41" s="59"/>
      <c r="V41" s="59"/>
      <c r="W41" s="35" t="s">
        <v>83</v>
      </c>
      <c r="X41" s="59"/>
      <c r="Y41" s="59"/>
      <c r="AA41" s="59"/>
      <c r="AB41" s="59"/>
      <c r="AC41" s="59"/>
      <c r="AD41" s="59"/>
      <c r="AE41" s="59"/>
      <c r="AH41" s="1"/>
      <c r="AI41" s="1"/>
      <c r="AJ41" s="1"/>
      <c r="AK41" s="1"/>
      <c r="AL41" s="1"/>
      <c r="AM41" s="1"/>
      <c r="AN41" s="1"/>
      <c r="AO41" s="1"/>
      <c r="AP41" s="1"/>
    </row>
    <row r="42" spans="1:42" ht="21" customHeight="1">
      <c r="A42" s="40" t="s">
        <v>1</v>
      </c>
      <c r="B42" s="87" t="s">
        <v>81</v>
      </c>
      <c r="C42" s="88"/>
      <c r="D42" s="88"/>
      <c r="E42" s="88"/>
      <c r="F42" s="88"/>
      <c r="G42" s="89"/>
      <c r="K42" s="58"/>
      <c r="L42" s="58"/>
      <c r="W42" s="35"/>
      <c r="AH42" s="1"/>
      <c r="AI42" s="1"/>
      <c r="AJ42" s="1"/>
      <c r="AK42" s="1"/>
      <c r="AL42" s="1"/>
      <c r="AM42" s="1"/>
      <c r="AN42" s="1"/>
      <c r="AO42" s="1"/>
      <c r="AP42" s="1"/>
    </row>
    <row r="43" spans="1:42" ht="21" customHeight="1">
      <c r="A43" s="41" t="s">
        <v>2</v>
      </c>
      <c r="B43" s="36" t="s">
        <v>51</v>
      </c>
      <c r="C43" s="37" t="s">
        <v>10</v>
      </c>
      <c r="D43" s="11" t="s">
        <v>32</v>
      </c>
      <c r="E43" s="37" t="s">
        <v>56</v>
      </c>
      <c r="F43" s="37" t="s">
        <v>59</v>
      </c>
      <c r="G43" s="37" t="s">
        <v>58</v>
      </c>
      <c r="H43" s="39"/>
      <c r="K43" s="58" t="s">
        <v>86</v>
      </c>
      <c r="L43" s="58"/>
      <c r="M43" s="58"/>
      <c r="N43" s="58"/>
      <c r="O43" s="59"/>
      <c r="P43" s="59"/>
      <c r="Q43" s="59"/>
      <c r="R43" s="59"/>
      <c r="S43" s="59"/>
      <c r="U43" s="59"/>
      <c r="V43" s="59"/>
      <c r="W43" s="35" t="s">
        <v>83</v>
      </c>
      <c r="X43" s="59"/>
      <c r="Y43" s="59"/>
      <c r="AA43" s="59"/>
      <c r="AB43" s="59"/>
      <c r="AC43" s="59"/>
      <c r="AD43" s="59"/>
      <c r="AE43" s="59"/>
      <c r="AH43" s="1"/>
      <c r="AI43" s="1"/>
      <c r="AJ43" s="1"/>
      <c r="AK43" s="1"/>
      <c r="AL43" s="1"/>
      <c r="AM43" s="1"/>
      <c r="AN43" s="1"/>
      <c r="AO43" s="1"/>
      <c r="AP43" s="1"/>
    </row>
    <row r="44" spans="1:42" ht="21" customHeight="1">
      <c r="A44" s="42" t="s">
        <v>3</v>
      </c>
      <c r="B44" s="79">
        <v>0.4166666666666667</v>
      </c>
      <c r="C44" s="80"/>
      <c r="D44" s="81"/>
      <c r="E44" s="82">
        <v>0.4895833333333333</v>
      </c>
      <c r="F44" s="80"/>
      <c r="G44" s="83"/>
      <c r="AH44" s="1"/>
      <c r="AI44" s="1"/>
      <c r="AJ44" s="1"/>
      <c r="AK44" s="1"/>
      <c r="AL44" s="1"/>
      <c r="AM44" s="1"/>
      <c r="AN44" s="1"/>
      <c r="AO44" s="1"/>
      <c r="AP44" s="1"/>
    </row>
    <row r="45" spans="1:42" ht="21" customHeight="1">
      <c r="A45" s="40" t="s">
        <v>5</v>
      </c>
      <c r="B45" s="74" t="s">
        <v>26</v>
      </c>
      <c r="C45" s="75"/>
      <c r="D45" s="76"/>
      <c r="E45" s="77" t="s">
        <v>32</v>
      </c>
      <c r="F45" s="75"/>
      <c r="G45" s="78"/>
      <c r="AH45" s="1"/>
      <c r="AI45" s="1"/>
      <c r="AJ45" s="1"/>
      <c r="AK45" s="1"/>
      <c r="AL45" s="1"/>
      <c r="AM45" s="1"/>
      <c r="AN45" s="1"/>
      <c r="AO45" s="1"/>
      <c r="AP45" s="1"/>
    </row>
    <row r="46" spans="1:42" ht="21" customHeight="1">
      <c r="A46" s="41" t="s">
        <v>4</v>
      </c>
      <c r="B46" s="69" t="s">
        <v>23</v>
      </c>
      <c r="C46" s="70"/>
      <c r="D46" s="71"/>
      <c r="E46" s="72" t="s">
        <v>32</v>
      </c>
      <c r="F46" s="70"/>
      <c r="G46" s="73"/>
      <c r="AH46" s="1"/>
      <c r="AI46" s="1"/>
      <c r="AJ46" s="1"/>
      <c r="AK46" s="1"/>
      <c r="AL46" s="1"/>
      <c r="AM46" s="1"/>
      <c r="AN46" s="1"/>
      <c r="AO46" s="1"/>
      <c r="AP46" s="1"/>
    </row>
    <row r="47" spans="1:42" ht="21" customHeight="1">
      <c r="A47" s="42" t="s">
        <v>44</v>
      </c>
      <c r="B47" s="61" t="s">
        <v>27</v>
      </c>
      <c r="C47" s="62"/>
      <c r="D47" s="63"/>
      <c r="E47" s="64" t="s">
        <v>51</v>
      </c>
      <c r="F47" s="62"/>
      <c r="G47" s="65"/>
      <c r="AH47" s="1"/>
      <c r="AI47" s="1"/>
      <c r="AJ47" s="1"/>
      <c r="AK47" s="1"/>
      <c r="AL47" s="1"/>
      <c r="AM47" s="1"/>
      <c r="AN47" s="1"/>
      <c r="AO47" s="1"/>
      <c r="AP47" s="1"/>
    </row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</sheetData>
  <sheetProtection/>
  <mergeCells count="277">
    <mergeCell ref="O41:S41"/>
    <mergeCell ref="O43:S43"/>
    <mergeCell ref="AA41:AE41"/>
    <mergeCell ref="AA43:AE43"/>
    <mergeCell ref="T8:U8"/>
    <mergeCell ref="T6:U6"/>
    <mergeCell ref="R7:S7"/>
    <mergeCell ref="T14:V14"/>
    <mergeCell ref="P7:Q7"/>
    <mergeCell ref="N7:O7"/>
    <mergeCell ref="A28:A29"/>
    <mergeCell ref="F25:G25"/>
    <mergeCell ref="L25:M25"/>
    <mergeCell ref="R25:S25"/>
    <mergeCell ref="D5:E5"/>
    <mergeCell ref="T5:U5"/>
    <mergeCell ref="R5:S5"/>
    <mergeCell ref="H7:I7"/>
    <mergeCell ref="H11:M11"/>
    <mergeCell ref="J8:K8"/>
    <mergeCell ref="A10:A11"/>
    <mergeCell ref="D8:E8"/>
    <mergeCell ref="F8:G8"/>
    <mergeCell ref="X22:Y22"/>
    <mergeCell ref="X24:Y24"/>
    <mergeCell ref="T23:U23"/>
    <mergeCell ref="T24:U24"/>
    <mergeCell ref="V24:W24"/>
    <mergeCell ref="V23:W23"/>
    <mergeCell ref="H8:I8"/>
    <mergeCell ref="B3:G3"/>
    <mergeCell ref="B4:G4"/>
    <mergeCell ref="B15:D15"/>
    <mergeCell ref="B16:D16"/>
    <mergeCell ref="B17:D17"/>
    <mergeCell ref="B14:D14"/>
    <mergeCell ref="F7:G7"/>
    <mergeCell ref="E17:G17"/>
    <mergeCell ref="B10:G10"/>
    <mergeCell ref="B11:G11"/>
    <mergeCell ref="B35:D35"/>
    <mergeCell ref="B21:G21"/>
    <mergeCell ref="B22:G22"/>
    <mergeCell ref="D26:E26"/>
    <mergeCell ref="F26:G26"/>
    <mergeCell ref="B24:C24"/>
    <mergeCell ref="F24:G24"/>
    <mergeCell ref="D25:E25"/>
    <mergeCell ref="E35:G35"/>
    <mergeCell ref="B28:G28"/>
    <mergeCell ref="B32:D32"/>
    <mergeCell ref="B33:D33"/>
    <mergeCell ref="B34:D34"/>
    <mergeCell ref="T22:U22"/>
    <mergeCell ref="H15:J15"/>
    <mergeCell ref="H16:J16"/>
    <mergeCell ref="K32:M32"/>
    <mergeCell ref="K33:M33"/>
    <mergeCell ref="H25:I25"/>
    <mergeCell ref="H29:M29"/>
    <mergeCell ref="V22:W22"/>
    <mergeCell ref="P22:Q22"/>
    <mergeCell ref="R22:S22"/>
    <mergeCell ref="H10:M10"/>
    <mergeCell ref="P8:Q8"/>
    <mergeCell ref="J22:K22"/>
    <mergeCell ref="H14:J14"/>
    <mergeCell ref="H17:J17"/>
    <mergeCell ref="K16:M16"/>
    <mergeCell ref="K17:M17"/>
    <mergeCell ref="N29:S29"/>
    <mergeCell ref="H23:M23"/>
    <mergeCell ref="K14:M14"/>
    <mergeCell ref="K15:M15"/>
    <mergeCell ref="H33:J33"/>
    <mergeCell ref="H22:I22"/>
    <mergeCell ref="L22:M22"/>
    <mergeCell ref="J25:K25"/>
    <mergeCell ref="H28:M28"/>
    <mergeCell ref="H21:M21"/>
    <mergeCell ref="N22:O22"/>
    <mergeCell ref="N35:P35"/>
    <mergeCell ref="N14:P14"/>
    <mergeCell ref="N15:P15"/>
    <mergeCell ref="N16:P16"/>
    <mergeCell ref="N17:P17"/>
    <mergeCell ref="N21:S21"/>
    <mergeCell ref="Q32:S32"/>
    <mergeCell ref="Q33:S33"/>
    <mergeCell ref="Q34:S34"/>
    <mergeCell ref="H6:I6"/>
    <mergeCell ref="L6:M6"/>
    <mergeCell ref="Q17:S17"/>
    <mergeCell ref="Q14:S14"/>
    <mergeCell ref="Q15:S15"/>
    <mergeCell ref="Q16:S16"/>
    <mergeCell ref="N10:S10"/>
    <mergeCell ref="N11:S11"/>
    <mergeCell ref="R8:S8"/>
    <mergeCell ref="N32:P32"/>
    <mergeCell ref="N25:O25"/>
    <mergeCell ref="H3:M3"/>
    <mergeCell ref="H5:M5"/>
    <mergeCell ref="J4:K4"/>
    <mergeCell ref="J6:K6"/>
    <mergeCell ref="J7:K7"/>
    <mergeCell ref="L4:M4"/>
    <mergeCell ref="N3:S3"/>
    <mergeCell ref="N5:O5"/>
    <mergeCell ref="W17:Y17"/>
    <mergeCell ref="T16:V16"/>
    <mergeCell ref="B12:G12"/>
    <mergeCell ref="E14:G14"/>
    <mergeCell ref="E15:G15"/>
    <mergeCell ref="E16:G16"/>
    <mergeCell ref="H12:M12"/>
    <mergeCell ref="N12:S12"/>
    <mergeCell ref="T15:V15"/>
    <mergeCell ref="W15:Y15"/>
    <mergeCell ref="T4:U4"/>
    <mergeCell ref="P4:Q4"/>
    <mergeCell ref="P5:Q5"/>
    <mergeCell ref="T10:Y10"/>
    <mergeCell ref="X4:Y4"/>
    <mergeCell ref="AD7:AE7"/>
    <mergeCell ref="Z10:AE10"/>
    <mergeCell ref="Z6:AA6"/>
    <mergeCell ref="Z7:AA7"/>
    <mergeCell ref="Z4:AA4"/>
    <mergeCell ref="T3:Y3"/>
    <mergeCell ref="Z3:AE3"/>
    <mergeCell ref="AD5:AE5"/>
    <mergeCell ref="AD4:AE4"/>
    <mergeCell ref="V8:W8"/>
    <mergeCell ref="V6:W6"/>
    <mergeCell ref="AB4:AC4"/>
    <mergeCell ref="V4:W4"/>
    <mergeCell ref="AB6:AC6"/>
    <mergeCell ref="Z5:AA5"/>
    <mergeCell ref="T11:Y11"/>
    <mergeCell ref="Z11:AE11"/>
    <mergeCell ref="T12:Y12"/>
    <mergeCell ref="Z12:AE12"/>
    <mergeCell ref="W14:Y14"/>
    <mergeCell ref="Z14:AB14"/>
    <mergeCell ref="AC14:AE14"/>
    <mergeCell ref="Z29:AE29"/>
    <mergeCell ref="T29:Y29"/>
    <mergeCell ref="T25:Y25"/>
    <mergeCell ref="T21:Y21"/>
    <mergeCell ref="Z21:AE21"/>
    <mergeCell ref="Z15:AB15"/>
    <mergeCell ref="AC15:AE15"/>
    <mergeCell ref="AC16:AE16"/>
    <mergeCell ref="T17:V17"/>
    <mergeCell ref="Z17:AB17"/>
    <mergeCell ref="AC33:AE33"/>
    <mergeCell ref="T34:V34"/>
    <mergeCell ref="AC34:AE34"/>
    <mergeCell ref="AB22:AC22"/>
    <mergeCell ref="AD23:AE23"/>
    <mergeCell ref="AD24:AE24"/>
    <mergeCell ref="V26:W26"/>
    <mergeCell ref="W32:Y32"/>
    <mergeCell ref="AB23:AC23"/>
    <mergeCell ref="Z25:AA25"/>
    <mergeCell ref="AC17:AE17"/>
    <mergeCell ref="T32:V32"/>
    <mergeCell ref="AC32:AE32"/>
    <mergeCell ref="N26:O26"/>
    <mergeCell ref="R26:S26"/>
    <mergeCell ref="T28:Y28"/>
    <mergeCell ref="Z28:AE28"/>
    <mergeCell ref="N30:S30"/>
    <mergeCell ref="X26:Y26"/>
    <mergeCell ref="T26:U26"/>
    <mergeCell ref="N28:S28"/>
    <mergeCell ref="B26:C26"/>
    <mergeCell ref="L26:M26"/>
    <mergeCell ref="H26:I26"/>
    <mergeCell ref="B47:D47"/>
    <mergeCell ref="E47:G47"/>
    <mergeCell ref="B29:G29"/>
    <mergeCell ref="B30:G30"/>
    <mergeCell ref="H30:M30"/>
    <mergeCell ref="K34:M34"/>
    <mergeCell ref="K35:M35"/>
    <mergeCell ref="H32:J32"/>
    <mergeCell ref="B45:D45"/>
    <mergeCell ref="E45:G45"/>
    <mergeCell ref="B46:D46"/>
    <mergeCell ref="E46:G46"/>
    <mergeCell ref="E32:G32"/>
    <mergeCell ref="K43:N43"/>
    <mergeCell ref="N33:P33"/>
    <mergeCell ref="N34:P34"/>
    <mergeCell ref="E33:G33"/>
    <mergeCell ref="W33:Y33"/>
    <mergeCell ref="T33:V33"/>
    <mergeCell ref="H34:J34"/>
    <mergeCell ref="B44:D44"/>
    <mergeCell ref="E44:G44"/>
    <mergeCell ref="W35:Y35"/>
    <mergeCell ref="H35:J35"/>
    <mergeCell ref="B42:G42"/>
    <mergeCell ref="Q35:S35"/>
    <mergeCell ref="E34:G34"/>
    <mergeCell ref="W34:Y34"/>
    <mergeCell ref="Z34:AB34"/>
    <mergeCell ref="W16:Y16"/>
    <mergeCell ref="Z16:AB16"/>
    <mergeCell ref="Z30:AE30"/>
    <mergeCell ref="Z26:AE26"/>
    <mergeCell ref="D24:E24"/>
    <mergeCell ref="J24:K24"/>
    <mergeCell ref="AB24:AC24"/>
    <mergeCell ref="Z23:AA23"/>
    <mergeCell ref="Z24:AA24"/>
    <mergeCell ref="H24:I24"/>
    <mergeCell ref="L24:M24"/>
    <mergeCell ref="N24:S24"/>
    <mergeCell ref="B25:C25"/>
    <mergeCell ref="B5:C5"/>
    <mergeCell ref="D23:E23"/>
    <mergeCell ref="P23:Q23"/>
    <mergeCell ref="N8:O8"/>
    <mergeCell ref="T30:Y30"/>
    <mergeCell ref="L7:M7"/>
    <mergeCell ref="B6:C6"/>
    <mergeCell ref="B7:C7"/>
    <mergeCell ref="B8:C8"/>
    <mergeCell ref="L8:M8"/>
    <mergeCell ref="N4:O4"/>
    <mergeCell ref="V5:W5"/>
    <mergeCell ref="D7:E7"/>
    <mergeCell ref="D6:E6"/>
    <mergeCell ref="F6:G6"/>
    <mergeCell ref="F5:G5"/>
    <mergeCell ref="N6:S6"/>
    <mergeCell ref="R4:S4"/>
    <mergeCell ref="H4:I4"/>
    <mergeCell ref="T7:Y7"/>
    <mergeCell ref="X8:Y8"/>
    <mergeCell ref="X5:Y5"/>
    <mergeCell ref="X6:Y6"/>
    <mergeCell ref="Z8:AE8"/>
    <mergeCell ref="AD6:AE6"/>
    <mergeCell ref="AB5:AC5"/>
    <mergeCell ref="AB7:AC7"/>
    <mergeCell ref="A40:A41"/>
    <mergeCell ref="B40:G40"/>
    <mergeCell ref="B41:G41"/>
    <mergeCell ref="Z22:AA22"/>
    <mergeCell ref="AD22:AE22"/>
    <mergeCell ref="B23:C23"/>
    <mergeCell ref="F23:G23"/>
    <mergeCell ref="N23:O23"/>
    <mergeCell ref="R23:S23"/>
    <mergeCell ref="X23:Y23"/>
    <mergeCell ref="AD25:AE25"/>
    <mergeCell ref="AB25:AC25"/>
    <mergeCell ref="Z32:AB32"/>
    <mergeCell ref="Z33:AB33"/>
    <mergeCell ref="K42:L42"/>
    <mergeCell ref="K41:N41"/>
    <mergeCell ref="P25:Q25"/>
    <mergeCell ref="J26:K26"/>
    <mergeCell ref="P26:Q26"/>
    <mergeCell ref="O40:S40"/>
    <mergeCell ref="AA40:AE40"/>
    <mergeCell ref="U41:V41"/>
    <mergeCell ref="X41:Y41"/>
    <mergeCell ref="Z35:AB35"/>
    <mergeCell ref="U43:V43"/>
    <mergeCell ref="X43:Y43"/>
    <mergeCell ref="T35:V35"/>
    <mergeCell ref="AC35:AE35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岐阜県教育委員会</cp:lastModifiedBy>
  <cp:lastPrinted>2017-04-17T02:26:28Z</cp:lastPrinted>
  <dcterms:created xsi:type="dcterms:W3CDTF">2007-11-15T03:16:16Z</dcterms:created>
  <dcterms:modified xsi:type="dcterms:W3CDTF">2017-05-01T05:39:12Z</dcterms:modified>
  <cp:category/>
  <cp:version/>
  <cp:contentType/>
  <cp:contentStatus/>
</cp:coreProperties>
</file>